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/>
  <mc:AlternateContent xmlns:mc="http://schemas.openxmlformats.org/markup-compatibility/2006">
    <mc:Choice Requires="x15">
      <x15ac:absPath xmlns:x15ac="http://schemas.microsoft.com/office/spreadsheetml/2010/11/ac" url="\\Server01\地域福祉\11.福祉教育\01.福祉教育事業関係\01.体験学習\2019年度\書式集\体験学習フロー\"/>
    </mc:Choice>
  </mc:AlternateContent>
  <xr:revisionPtr revIDLastSave="0" documentId="13_ncr:1_{414AA7BA-2AC1-4F18-A460-AFBACE5AF2B3}" xr6:coauthVersionLast="36" xr6:coauthVersionMax="36" xr10:uidLastSave="{00000000-0000-0000-0000-000000000000}"/>
  <bookViews>
    <workbookView xWindow="240" yWindow="105" windowWidth="24735" windowHeight="12255" xr2:uid="{00000000-000D-0000-FFFF-FFFF00000000}"/>
  </bookViews>
  <sheets>
    <sheet name="借用申請書-元年" sheetId="14" r:id="rId1"/>
    <sheet name="DATA" sheetId="10" state="hidden" r:id="rId2"/>
  </sheets>
  <definedNames>
    <definedName name="ADD">OFFSET(DATA!$G$2,0,0,60-COUNTBLANK(DATA!$G$2:$G$61))</definedName>
    <definedName name="EXP">DATA!$I$1:$R$1</definedName>
    <definedName name="FAX">OFFSET(DATA!$C$2,0,0,60-COUNTBLANK(DATA!$C$2:$C$61))</definedName>
    <definedName name="PHONE">OFFSET(DATA!$B$2,0,0,60-COUNTBLANK(DATA!$B$2:$B$61))</definedName>
    <definedName name="PLACE">OFFSET(DATA!$I$22,0,0,10-COUNTBLANK(DATA!$I$22:$I$31))</definedName>
    <definedName name="PRINT" localSheetId="0">'借用申請書-元年'!$Y$1</definedName>
    <definedName name="PRINT">#REF!</definedName>
    <definedName name="_xlnm.Print_Area" localSheetId="0">OFFSET('借用申請書-元年'!$A$1,0,0,'借用申請書-元年'!PRINT,24)</definedName>
    <definedName name="SCHOOL">OFFSET(DATA!$A$2,0,0,60-COUNTBLANK(DATA!$A$2:$A$61))</definedName>
    <definedName name="TOOL">OFFSET(DATA!$I$34,0,0,10-COUNTBLANK(DATA!$I$34:$I$43))</definedName>
    <definedName name="ZIP">OFFSET(DATA!$D$2,0,0,60-COUNTBLANK(DATA!$D$2:$D$61))</definedName>
  </definedNames>
  <calcPr calcId="191029"/>
</workbook>
</file>

<file path=xl/calcChain.xml><?xml version="1.0" encoding="utf-8"?>
<calcChain xmlns="http://schemas.openxmlformats.org/spreadsheetml/2006/main">
  <c r="M119" i="14" l="1"/>
  <c r="C119" i="14"/>
  <c r="Y117" i="14"/>
  <c r="A108" i="14"/>
  <c r="D123" i="14" s="1"/>
  <c r="M84" i="14"/>
  <c r="C84" i="14"/>
  <c r="Y82" i="14"/>
  <c r="A73" i="14"/>
  <c r="D88" i="14" s="1"/>
  <c r="M49" i="14"/>
  <c r="C49" i="14"/>
  <c r="Y47" i="14"/>
  <c r="A38" i="14"/>
  <c r="L44" i="14" s="1"/>
  <c r="D18" i="14"/>
  <c r="D17" i="14"/>
  <c r="M14" i="14"/>
  <c r="C14" i="14"/>
  <c r="Y12" i="14"/>
  <c r="Y1" i="14" s="1"/>
  <c r="L10" i="14"/>
  <c r="A3" i="14"/>
  <c r="L80" i="14" l="1"/>
  <c r="D86" i="14"/>
  <c r="L114" i="14"/>
  <c r="L79" i="14"/>
  <c r="L115" i="14"/>
  <c r="D121" i="14"/>
  <c r="D122" i="14"/>
  <c r="L78" i="14"/>
  <c r="L113" i="14"/>
  <c r="D87" i="14"/>
  <c r="L45" i="14"/>
  <c r="D51" i="14"/>
  <c r="L43" i="14"/>
  <c r="D53" i="14"/>
  <c r="D52" i="14"/>
  <c r="G61" i="10" l="1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D36" i="10"/>
  <c r="D28" i="10"/>
  <c r="D20" i="10"/>
  <c r="D12" i="10"/>
  <c r="D4" i="10"/>
  <c r="D19" i="10"/>
  <c r="D59" i="10"/>
  <c r="D51" i="10"/>
  <c r="D17" i="10"/>
  <c r="D58" i="10"/>
  <c r="D50" i="10"/>
  <c r="D39" i="10"/>
  <c r="D31" i="10"/>
  <c r="D11" i="10"/>
  <c r="D21" i="10"/>
  <c r="D15" i="10"/>
  <c r="D42" i="10"/>
  <c r="D34" i="10"/>
  <c r="D26" i="10"/>
  <c r="D18" i="10"/>
  <c r="D10" i="10"/>
  <c r="D2" i="10"/>
  <c r="D13" i="10"/>
  <c r="D57" i="10"/>
  <c r="D46" i="10"/>
  <c r="D9" i="10"/>
  <c r="D56" i="10"/>
  <c r="D47" i="10"/>
  <c r="D37" i="10"/>
  <c r="D25" i="10"/>
  <c r="D5" i="10"/>
  <c r="D35" i="10"/>
  <c r="D40" i="10"/>
  <c r="D32" i="10"/>
  <c r="D24" i="10"/>
  <c r="D16" i="10"/>
  <c r="D8" i="10"/>
  <c r="D29" i="10"/>
  <c r="D7" i="10"/>
  <c r="D55" i="10"/>
  <c r="D44" i="10"/>
  <c r="D3" i="10"/>
  <c r="D54" i="10"/>
  <c r="D45" i="10"/>
  <c r="D38" i="10"/>
  <c r="D30" i="10"/>
  <c r="D22" i="10"/>
  <c r="D14" i="10"/>
  <c r="D6" i="10"/>
  <c r="D23" i="10"/>
  <c r="D61" i="10"/>
  <c r="D53" i="10"/>
  <c r="D27" i="10"/>
  <c r="D60" i="10"/>
  <c r="D52" i="10"/>
  <c r="D41" i="10"/>
  <c r="D33" i="10"/>
</calcChain>
</file>

<file path=xl/sharedStrings.xml><?xml version="1.0" encoding="utf-8"?>
<sst xmlns="http://schemas.openxmlformats.org/spreadsheetml/2006/main" count="426" uniqueCount="256">
  <si>
    <t>福祉機器借用申請書</t>
    <rPh sb="0" eb="2">
      <t>フクシ</t>
    </rPh>
    <rPh sb="2" eb="4">
      <t>キキ</t>
    </rPh>
    <rPh sb="4" eb="6">
      <t>シャクヨウ</t>
    </rPh>
    <rPh sb="6" eb="9">
      <t>シンセイショ</t>
    </rPh>
    <phoneticPr fontId="3"/>
  </si>
  <si>
    <t>下記のとおり福祉機器を借用いたしたく申請いたします。</t>
    <rPh sb="0" eb="2">
      <t>カキ</t>
    </rPh>
    <rPh sb="6" eb="8">
      <t>フクシ</t>
    </rPh>
    <rPh sb="8" eb="10">
      <t>キキ</t>
    </rPh>
    <rPh sb="11" eb="13">
      <t>シャクヨウ</t>
    </rPh>
    <rPh sb="18" eb="20">
      <t>シンセイ</t>
    </rPh>
    <phoneticPr fontId="3"/>
  </si>
  <si>
    <t>【申請者】</t>
    <rPh sb="1" eb="4">
      <t>シンセイシャ</t>
    </rPh>
    <phoneticPr fontId="3"/>
  </si>
  <si>
    <t>所　　属</t>
    <rPh sb="0" eb="1">
      <t>トコロ</t>
    </rPh>
    <rPh sb="3" eb="4">
      <t>ゾク</t>
    </rPh>
    <phoneticPr fontId="3"/>
  </si>
  <si>
    <t>氏　　名</t>
    <rPh sb="0" eb="1">
      <t>シ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</si>
  <si>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</si>
  <si>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借　用　品　名</t>
    <rPh sb="0" eb="1">
      <t>シャク</t>
    </rPh>
    <rPh sb="2" eb="3">
      <t>ヨウ</t>
    </rPh>
    <rPh sb="4" eb="5">
      <t>シナ</t>
    </rPh>
    <rPh sb="6" eb="7">
      <t>メイ</t>
    </rPh>
    <phoneticPr fontId="3"/>
  </si>
  <si>
    <t>目　　　的</t>
    <rPh sb="0" eb="1">
      <t>メ</t>
    </rPh>
    <rPh sb="4" eb="5">
      <t>テキ</t>
    </rPh>
    <phoneticPr fontId="3"/>
  </si>
  <si>
    <t>会　　　場</t>
    <rPh sb="0" eb="1">
      <t>カイ</t>
    </rPh>
    <rPh sb="4" eb="5">
      <t>バ</t>
    </rPh>
    <phoneticPr fontId="3"/>
  </si>
  <si>
    <t>当日責任者</t>
    <rPh sb="0" eb="2">
      <t>トウジツ</t>
    </rPh>
    <rPh sb="2" eb="5">
      <t>セキニンシャ</t>
    </rPh>
    <phoneticPr fontId="3"/>
  </si>
  <si>
    <t>【氏名】</t>
    <rPh sb="1" eb="2">
      <t>シ</t>
    </rPh>
    <rPh sb="2" eb="3">
      <t>メイ</t>
    </rPh>
    <phoneticPr fontId="3"/>
  </si>
  <si>
    <t>【住所】</t>
    <rPh sb="1" eb="2">
      <t>ジュウ</t>
    </rPh>
    <rPh sb="2" eb="3">
      <t>トコロ</t>
    </rPh>
    <phoneticPr fontId="3"/>
  </si>
  <si>
    <t>【電話】</t>
    <rPh sb="1" eb="2">
      <t>デン</t>
    </rPh>
    <rPh sb="2" eb="3">
      <t>ハナシ</t>
    </rPh>
    <phoneticPr fontId="3"/>
  </si>
  <si>
    <t>備　　　考</t>
    <rPh sb="0" eb="1">
      <t>ソナエ</t>
    </rPh>
    <rPh sb="4" eb="5">
      <t>コウ</t>
    </rPh>
    <phoneticPr fontId="3"/>
  </si>
  <si>
    <t>　</t>
    <phoneticPr fontId="3"/>
  </si>
  <si>
    <t>借用控</t>
    <rPh sb="0" eb="2">
      <t>シャクヨウ</t>
    </rPh>
    <rPh sb="2" eb="3">
      <t>ヒカ</t>
    </rPh>
    <phoneticPr fontId="3"/>
  </si>
  <si>
    <t>様</t>
    <rPh sb="0" eb="1">
      <t>サマ</t>
    </rPh>
    <phoneticPr fontId="3"/>
  </si>
  <si>
    <t>借用品名</t>
    <rPh sb="0" eb="2">
      <t>シャクヨウ</t>
    </rPh>
    <rPh sb="2" eb="3">
      <t>ヒン</t>
    </rPh>
    <rPh sb="3" eb="4">
      <t>ヒンメイ</t>
    </rPh>
    <phoneticPr fontId="3"/>
  </si>
  <si>
    <t>下記事項をお守りください。</t>
    <rPh sb="0" eb="2">
      <t>カキ</t>
    </rPh>
    <rPh sb="2" eb="4">
      <t>ジコウ</t>
    </rPh>
    <rPh sb="6" eb="7">
      <t>マモ</t>
    </rPh>
    <phoneticPr fontId="3"/>
  </si>
  <si>
    <t>NO</t>
    <phoneticPr fontId="3"/>
  </si>
  <si>
    <t>借　用　期　間</t>
    <rPh sb="0" eb="1">
      <t>シャク</t>
    </rPh>
    <rPh sb="2" eb="3">
      <t>ヨウ</t>
    </rPh>
    <rPh sb="4" eb="5">
      <t>キ</t>
    </rPh>
    <rPh sb="6" eb="7">
      <t>アイダ</t>
    </rPh>
    <phoneticPr fontId="3"/>
  </si>
  <si>
    <t>（1）　返却日より遅れる場合は要連絡</t>
    <rPh sb="4" eb="6">
      <t>ヘンキャク</t>
    </rPh>
    <rPh sb="6" eb="7">
      <t>ビ</t>
    </rPh>
    <rPh sb="9" eb="10">
      <t>オク</t>
    </rPh>
    <rPh sb="12" eb="14">
      <t>バアイ</t>
    </rPh>
    <rPh sb="15" eb="16">
      <t>ヨウ</t>
    </rPh>
    <rPh sb="16" eb="18">
      <t>レンラク</t>
    </rPh>
    <phoneticPr fontId="3"/>
  </si>
  <si>
    <t>（2）　使用に必要な費用の負担</t>
    <rPh sb="4" eb="6">
      <t>シヨウ</t>
    </rPh>
    <rPh sb="7" eb="9">
      <t>ヒツヨウ</t>
    </rPh>
    <rPh sb="10" eb="12">
      <t>ヒヨウ</t>
    </rPh>
    <rPh sb="13" eb="15">
      <t>フタン</t>
    </rPh>
    <phoneticPr fontId="3"/>
  </si>
  <si>
    <t>（3）　物品の破損、または形質を変容した場合は弁償</t>
    <rPh sb="4" eb="6">
      <t>ブッピン</t>
    </rPh>
    <rPh sb="7" eb="9">
      <t>ハソン</t>
    </rPh>
    <rPh sb="13" eb="15">
      <t>ケイシツ</t>
    </rPh>
    <rPh sb="16" eb="18">
      <t>ヘンヨウ</t>
    </rPh>
    <rPh sb="20" eb="22">
      <t>バアイ</t>
    </rPh>
    <rPh sb="23" eb="25">
      <t>ベンショウ</t>
    </rPh>
    <phoneticPr fontId="3"/>
  </si>
  <si>
    <r>
      <t>越谷市社会福祉協議会
地域福祉課ボランティアセンター</t>
    </r>
    <r>
      <rPr>
        <sz val="12"/>
        <rFont val="ＭＳ 明朝"/>
        <family val="1"/>
        <charset val="128"/>
      </rPr>
      <t xml:space="preserve">
　　　　　TEL　048-966-3211
　　　　　FAX　048-966-7195</t>
    </r>
    <rPh sb="0" eb="3">
      <t>コシガヤシ</t>
    </rPh>
    <rPh sb="3" eb="5">
      <t>シャカイ</t>
    </rPh>
    <rPh sb="5" eb="7">
      <t>フクシ</t>
    </rPh>
    <rPh sb="7" eb="10">
      <t>キョウギカイ</t>
    </rPh>
    <rPh sb="11" eb="13">
      <t>チイキ</t>
    </rPh>
    <rPh sb="13" eb="16">
      <t>フクシカ</t>
    </rPh>
    <phoneticPr fontId="3"/>
  </si>
  <si>
    <t xml:space="preserve">印 </t>
    <rPh sb="0" eb="1">
      <t>イン</t>
    </rPh>
    <phoneticPr fontId="3"/>
  </si>
  <si>
    <t>課長</t>
    <rPh sb="0" eb="2">
      <t>カチョウ</t>
    </rPh>
    <phoneticPr fontId="1"/>
  </si>
  <si>
    <t>主幹</t>
    <rPh sb="0" eb="2">
      <t>シュカン</t>
    </rPh>
    <phoneticPr fontId="1"/>
  </si>
  <si>
    <t>主査</t>
    <rPh sb="0" eb="2">
      <t>シュサ</t>
    </rPh>
    <phoneticPr fontId="1"/>
  </si>
  <si>
    <t>主任</t>
    <rPh sb="0" eb="2">
      <t>シュニン</t>
    </rPh>
    <phoneticPr fontId="1"/>
  </si>
  <si>
    <t>担当</t>
    <rPh sb="0" eb="2">
      <t>タントウ</t>
    </rPh>
    <phoneticPr fontId="1"/>
  </si>
  <si>
    <t>社会福祉法人　越谷市社会福祉協議会　宛</t>
    <rPh sb="0" eb="2">
      <t>シャカイ</t>
    </rPh>
    <rPh sb="2" eb="4">
      <t>フクシ</t>
    </rPh>
    <rPh sb="4" eb="6">
      <t>ホウジン</t>
    </rPh>
    <rPh sb="7" eb="10">
      <t>コシガヤシ</t>
    </rPh>
    <rPh sb="10" eb="12">
      <t>シャカイ</t>
    </rPh>
    <rPh sb="12" eb="14">
      <t>フクシ</t>
    </rPh>
    <rPh sb="14" eb="17">
      <t>キョウギカイ</t>
    </rPh>
    <rPh sb="18" eb="19">
      <t>アテ</t>
    </rPh>
    <phoneticPr fontId="3"/>
  </si>
  <si>
    <t>返却予定日　令和　　年(　　　　年)　　月　　日 (　　)</t>
    <rPh sb="0" eb="2">
      <t>ヘンキャク</t>
    </rPh>
    <rPh sb="2" eb="4">
      <t>ヨテイ</t>
    </rPh>
    <rPh sb="4" eb="5">
      <t>ビ</t>
    </rPh>
    <rPh sb="6" eb="7">
      <t>レイ</t>
    </rPh>
    <rPh sb="7" eb="8">
      <t>ワ</t>
    </rPh>
    <rPh sb="16" eb="17">
      <t>ネン</t>
    </rPh>
    <phoneticPr fontId="3"/>
  </si>
  <si>
    <t>依頼先</t>
    <rPh sb="0" eb="2">
      <t>イライ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</si>
  <si>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</si>
  <si>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</si>
  <si>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郵便番号</t>
    <rPh sb="0" eb="4">
      <t>ユウビンバンゴウ</t>
    </rPh>
    <phoneticPr fontId="1"/>
  </si>
  <si>
    <t>住所 1</t>
    <rPh sb="0" eb="2">
      <t>ジュウショ</t>
    </rPh>
    <phoneticPr fontId="1"/>
  </si>
  <si>
    <t>番地</t>
    <rPh sb="0" eb="2">
      <t>バンチ</t>
    </rPh>
    <phoneticPr fontId="1"/>
  </si>
  <si>
    <t>肢体不自由 ( 車椅子介助体験 )</t>
  </si>
  <si>
    <t>聴覚障がい ( 手話体験 )</t>
  </si>
  <si>
    <t>視覚障がい  (  ガイドヘルプ体験  )</t>
  </si>
  <si>
    <t>点字</t>
  </si>
  <si>
    <t>拡大写本</t>
  </si>
  <si>
    <t>朗読</t>
  </si>
  <si>
    <t>高齢擬似</t>
  </si>
  <si>
    <t>認知症サポーター養成講座</t>
    <rPh sb="10" eb="12">
      <t>コウザ</t>
    </rPh>
    <phoneticPr fontId="1"/>
  </si>
  <si>
    <t>災害ボランティア</t>
  </si>
  <si>
    <t>ボランティア</t>
  </si>
  <si>
    <t>大相模　小学校</t>
  </si>
  <si>
    <t>埼玉県越谷市大成町</t>
    <rPh sb="0" eb="9">
      <t>３４３－０８２５</t>
    </rPh>
    <phoneticPr fontId="1"/>
  </si>
  <si>
    <t>2-1</t>
    <phoneticPr fontId="1"/>
  </si>
  <si>
    <t>車椅子</t>
    <rPh sb="0" eb="3">
      <t>クルマイス</t>
    </rPh>
    <phoneticPr fontId="1"/>
  </si>
  <si>
    <t>マイク</t>
    <phoneticPr fontId="1"/>
  </si>
  <si>
    <t>マイク</t>
    <phoneticPr fontId="1"/>
  </si>
  <si>
    <t>白杖</t>
    <rPh sb="0" eb="1">
      <t>シロ</t>
    </rPh>
    <rPh sb="1" eb="2">
      <t>ツエ</t>
    </rPh>
    <phoneticPr fontId="1"/>
  </si>
  <si>
    <t>点字板</t>
    <rPh sb="0" eb="2">
      <t>テンジ</t>
    </rPh>
    <rPh sb="2" eb="3">
      <t>イタ</t>
    </rPh>
    <phoneticPr fontId="1"/>
  </si>
  <si>
    <t>拡大写本</t>
    <rPh sb="0" eb="2">
      <t>カクダイ</t>
    </rPh>
    <rPh sb="2" eb="4">
      <t>シャホン</t>
    </rPh>
    <phoneticPr fontId="1"/>
  </si>
  <si>
    <t>体験セット ( L )</t>
    <rPh sb="0" eb="2">
      <t>タイケン</t>
    </rPh>
    <phoneticPr fontId="1"/>
  </si>
  <si>
    <t>大沢　小学校</t>
  </si>
  <si>
    <t>埼玉県越谷市大沢</t>
    <rPh sb="0" eb="8">
      <t>３４３－００２５</t>
    </rPh>
    <phoneticPr fontId="1"/>
  </si>
  <si>
    <t>2-13-21</t>
    <phoneticPr fontId="1"/>
  </si>
  <si>
    <t>長机</t>
    <rPh sb="0" eb="1">
      <t>ナガ</t>
    </rPh>
    <rPh sb="1" eb="2">
      <t>ツクエ</t>
    </rPh>
    <phoneticPr fontId="1"/>
  </si>
  <si>
    <t>点字用紙</t>
    <rPh sb="0" eb="2">
      <t>テンジ</t>
    </rPh>
    <rPh sb="2" eb="4">
      <t>ヨウシ</t>
    </rPh>
    <phoneticPr fontId="1"/>
  </si>
  <si>
    <t>体験セット ( S )</t>
    <rPh sb="0" eb="2">
      <t>タイケン</t>
    </rPh>
    <phoneticPr fontId="1"/>
  </si>
  <si>
    <t>大沢北　小学校</t>
  </si>
  <si>
    <t>埼玉県越谷市大林</t>
    <rPh sb="0" eb="8">
      <t>３４３－００２１</t>
    </rPh>
    <phoneticPr fontId="1"/>
  </si>
  <si>
    <t>580</t>
    <phoneticPr fontId="1"/>
  </si>
  <si>
    <t>椅子</t>
    <rPh sb="0" eb="2">
      <t>イス</t>
    </rPh>
    <phoneticPr fontId="1"/>
  </si>
  <si>
    <t>点字五十音表</t>
    <rPh sb="0" eb="2">
      <t>テンジ</t>
    </rPh>
    <rPh sb="2" eb="5">
      <t>ゴジュウオン</t>
    </rPh>
    <rPh sb="5" eb="6">
      <t>ヒョウ</t>
    </rPh>
    <phoneticPr fontId="1"/>
  </si>
  <si>
    <t>大袋　小学校</t>
  </si>
  <si>
    <t>埼玉県越谷市大竹</t>
    <rPh sb="0" eb="8">
      <t>３４３－００３４</t>
    </rPh>
    <phoneticPr fontId="1"/>
  </si>
  <si>
    <t>147</t>
    <phoneticPr fontId="1"/>
  </si>
  <si>
    <t>演台</t>
    <rPh sb="0" eb="2">
      <t>エンダイ</t>
    </rPh>
    <phoneticPr fontId="1"/>
  </si>
  <si>
    <t>磁石</t>
    <rPh sb="0" eb="2">
      <t>ジシャク</t>
    </rPh>
    <phoneticPr fontId="1"/>
  </si>
  <si>
    <t>大袋北　小学校</t>
  </si>
  <si>
    <t>埼玉県越谷市袋山</t>
    <rPh sb="0" eb="8">
      <t>３４３－００３２</t>
    </rPh>
    <phoneticPr fontId="1"/>
  </si>
  <si>
    <t>515</t>
    <phoneticPr fontId="1"/>
  </si>
  <si>
    <t>体育マット</t>
    <rPh sb="0" eb="2">
      <t>タイイク</t>
    </rPh>
    <phoneticPr fontId="1"/>
  </si>
  <si>
    <t>黒板・ホワイトB</t>
    <rPh sb="0" eb="2">
      <t>コクバン</t>
    </rPh>
    <phoneticPr fontId="1"/>
  </si>
  <si>
    <t>点字本</t>
    <rPh sb="0" eb="2">
      <t>テンジ</t>
    </rPh>
    <rPh sb="2" eb="3">
      <t>ホン</t>
    </rPh>
    <phoneticPr fontId="1"/>
  </si>
  <si>
    <t>大袋東　小学校</t>
  </si>
  <si>
    <t>1750</t>
    <phoneticPr fontId="1"/>
  </si>
  <si>
    <t>プロジェクター等</t>
    <rPh sb="7" eb="8">
      <t>トウ</t>
    </rPh>
    <phoneticPr fontId="1"/>
  </si>
  <si>
    <t>筆記具 ( 赤・白 )</t>
    <rPh sb="0" eb="2">
      <t>ヒッキ</t>
    </rPh>
    <rPh sb="2" eb="3">
      <t>グ</t>
    </rPh>
    <rPh sb="6" eb="7">
      <t>アカ</t>
    </rPh>
    <rPh sb="8" eb="9">
      <t>シロ</t>
    </rPh>
    <phoneticPr fontId="1"/>
  </si>
  <si>
    <t>大間野　小学校</t>
  </si>
  <si>
    <t>埼玉県越谷市大間野町</t>
    <rPh sb="0" eb="10">
      <t>３４３－０８４４</t>
    </rPh>
    <phoneticPr fontId="1"/>
  </si>
  <si>
    <t>2-115</t>
    <phoneticPr fontId="1"/>
  </si>
  <si>
    <t>角椅子</t>
    <rPh sb="0" eb="1">
      <t>カク</t>
    </rPh>
    <rPh sb="1" eb="3">
      <t>イス</t>
    </rPh>
    <phoneticPr fontId="1"/>
  </si>
  <si>
    <t>歌詞カード・磁石</t>
    <rPh sb="0" eb="2">
      <t>カシ</t>
    </rPh>
    <rPh sb="6" eb="8">
      <t>ジシャク</t>
    </rPh>
    <phoneticPr fontId="1"/>
  </si>
  <si>
    <t>荻島　小学校</t>
  </si>
  <si>
    <t>埼玉県越谷市南荻島</t>
    <rPh sb="0" eb="9">
      <t>３４３－０８０４</t>
    </rPh>
    <phoneticPr fontId="1"/>
  </si>
  <si>
    <t>902</t>
    <phoneticPr fontId="1"/>
  </si>
  <si>
    <t>ボール</t>
    <phoneticPr fontId="1"/>
  </si>
  <si>
    <t>蒲生　小学校</t>
  </si>
  <si>
    <t>埼玉県越谷市蒲生旭町</t>
    <rPh sb="0" eb="10">
      <t>３４３－０８４２</t>
    </rPh>
    <phoneticPr fontId="1"/>
  </si>
  <si>
    <t>1-84</t>
    <phoneticPr fontId="1"/>
  </si>
  <si>
    <t>蒲生第二　小学校</t>
  </si>
  <si>
    <t>1-75</t>
    <phoneticPr fontId="1"/>
  </si>
  <si>
    <t>車の乗降見学 ( 晴天時 )</t>
  </si>
  <si>
    <t>あいさつ・紹介</t>
  </si>
  <si>
    <t>蒲生南　小学校</t>
  </si>
  <si>
    <t>埼玉県越谷市南町</t>
    <rPh sb="0" eb="8">
      <t>３４３－０８３２</t>
    </rPh>
    <phoneticPr fontId="1"/>
  </si>
  <si>
    <t>1-8-1</t>
    <phoneticPr fontId="1"/>
  </si>
  <si>
    <t>移動・あいさつ</t>
  </si>
  <si>
    <t>ミニ講演</t>
  </si>
  <si>
    <t>日常生活の話</t>
  </si>
  <si>
    <t>点字板の使い方の説明</t>
  </si>
  <si>
    <t>拡大写本体験</t>
  </si>
  <si>
    <t>朗読のチェックポイント</t>
  </si>
  <si>
    <t>体験セット装着方法の説明</t>
    <rPh sb="0" eb="2">
      <t>タイケン</t>
    </rPh>
    <phoneticPr fontId="1"/>
  </si>
  <si>
    <t>地域包括支援センターとは</t>
    <rPh sb="0" eb="2">
      <t>チイキ</t>
    </rPh>
    <rPh sb="2" eb="4">
      <t>ホウカツ</t>
    </rPh>
    <rPh sb="4" eb="6">
      <t>シエン</t>
    </rPh>
    <phoneticPr fontId="1"/>
  </si>
  <si>
    <t>災害ボランティアについて</t>
  </si>
  <si>
    <t>川柳　小学校</t>
  </si>
  <si>
    <t>埼玉県越谷市川柳町</t>
    <rPh sb="0" eb="9">
      <t>３４３－０８２７</t>
    </rPh>
    <phoneticPr fontId="1"/>
  </si>
  <si>
    <t>1-471-1</t>
    <phoneticPr fontId="1"/>
  </si>
  <si>
    <t>手話表現</t>
  </si>
  <si>
    <t>ガイドヘルプ方法の説明</t>
  </si>
  <si>
    <t>点字体験 ( 50音 )</t>
  </si>
  <si>
    <t>休憩</t>
  </si>
  <si>
    <t>発声練習</t>
  </si>
  <si>
    <t>高齢者擬似体験</t>
  </si>
  <si>
    <t>認知症について</t>
  </si>
  <si>
    <t>北越谷　小学校</t>
  </si>
  <si>
    <t>埼玉県越谷市北越谷</t>
    <rPh sb="0" eb="9">
      <t>３４３－００２６</t>
    </rPh>
    <phoneticPr fontId="1"/>
  </si>
  <si>
    <t>3-10-38</t>
    <phoneticPr fontId="1"/>
  </si>
  <si>
    <t>車椅子介助方法の説明</t>
  </si>
  <si>
    <t>休憩 ( コース確認 )</t>
  </si>
  <si>
    <t>点字体験 ( 数字・名前・住所・電話番号 )</t>
  </si>
  <si>
    <t>質問など</t>
  </si>
  <si>
    <t>早口言葉</t>
  </si>
  <si>
    <t>寸劇</t>
    <rPh sb="0" eb="2">
      <t>スンゲキ</t>
    </rPh>
    <phoneticPr fontId="1"/>
  </si>
  <si>
    <t>越ヶ谷　小学校</t>
  </si>
  <si>
    <t>埼玉県越谷市中町</t>
    <rPh sb="0" eb="8">
      <t>３４３－０８１７</t>
    </rPh>
    <phoneticPr fontId="1"/>
  </si>
  <si>
    <t>1-41</t>
    <phoneticPr fontId="1"/>
  </si>
  <si>
    <t>手話の歌</t>
  </si>
  <si>
    <t>ガイドヘルプ体験</t>
  </si>
  <si>
    <t>点字の読み方</t>
    <rPh sb="3" eb="4">
      <t>ヨ</t>
    </rPh>
    <rPh sb="5" eb="6">
      <t>カタ</t>
    </rPh>
    <phoneticPr fontId="1"/>
  </si>
  <si>
    <t>朗読体験</t>
  </si>
  <si>
    <t>オレンジリング贈呈式</t>
    <rPh sb="7" eb="10">
      <t>ゾウテイシキ</t>
    </rPh>
    <phoneticPr fontId="1"/>
  </si>
  <si>
    <t>鷺後　小学校</t>
  </si>
  <si>
    <t>埼玉県越谷市東大沢</t>
    <rPh sb="0" eb="9">
      <t>３４３－００２２</t>
    </rPh>
    <phoneticPr fontId="1"/>
  </si>
  <si>
    <t>2-1-1</t>
    <phoneticPr fontId="1"/>
  </si>
  <si>
    <t>車椅子介助体験</t>
  </si>
  <si>
    <t>点字体験</t>
  </si>
  <si>
    <t>桜井　小学校</t>
  </si>
  <si>
    <t>埼玉県越谷市大泊</t>
    <rPh sb="0" eb="8">
      <t>３４３－００４４</t>
    </rPh>
    <phoneticPr fontId="1"/>
  </si>
  <si>
    <t>1140</t>
    <phoneticPr fontId="1"/>
  </si>
  <si>
    <t>感想発表</t>
  </si>
  <si>
    <t>点字実演</t>
    <rPh sb="0" eb="2">
      <t>テンジ</t>
    </rPh>
    <rPh sb="2" eb="4">
      <t>ジツエン</t>
    </rPh>
    <phoneticPr fontId="1"/>
  </si>
  <si>
    <t>桜井南　小学校</t>
  </si>
  <si>
    <t>埼玉県越谷市下間久里</t>
    <rPh sb="0" eb="10">
      <t>３４３－００４５</t>
    </rPh>
    <phoneticPr fontId="1"/>
  </si>
  <si>
    <t>226</t>
    <phoneticPr fontId="1"/>
  </si>
  <si>
    <t>日常生活の話 (  )</t>
  </si>
  <si>
    <t>ミニ講演 (  )</t>
  </si>
  <si>
    <t>実演 (  )</t>
    <rPh sb="0" eb="2">
      <t>ジツエン</t>
    </rPh>
    <phoneticPr fontId="1"/>
  </si>
  <si>
    <t>城ノ上　小学校</t>
  </si>
  <si>
    <t>埼玉県越谷市増林</t>
    <rPh sb="0" eb="8">
      <t>３４３－００１１</t>
    </rPh>
    <phoneticPr fontId="1"/>
  </si>
  <si>
    <t>6066</t>
    <phoneticPr fontId="1"/>
  </si>
  <si>
    <t>手話表現 (  )</t>
    <rPh sb="0" eb="2">
      <t>シュワ</t>
    </rPh>
    <rPh sb="2" eb="4">
      <t>ヒョウゲン</t>
    </rPh>
    <phoneticPr fontId="1"/>
  </si>
  <si>
    <t>千間台　小学校</t>
  </si>
  <si>
    <t>埼玉県越谷市千間台西</t>
    <rPh sb="0" eb="10">
      <t>３４３－００４１</t>
    </rPh>
    <phoneticPr fontId="1"/>
  </si>
  <si>
    <t>5-4</t>
    <phoneticPr fontId="1"/>
  </si>
  <si>
    <t>出羽　小学校</t>
  </si>
  <si>
    <t>埼玉県越谷市谷中町</t>
    <rPh sb="0" eb="9">
      <t>３４３－０８５６</t>
    </rPh>
    <phoneticPr fontId="1"/>
  </si>
  <si>
    <t>2-69</t>
    <phoneticPr fontId="1"/>
  </si>
  <si>
    <t>新方　小学校</t>
  </si>
  <si>
    <t>埼玉県越谷市北川崎</t>
    <rPh sb="0" eb="9">
      <t>３４３－０００６</t>
    </rPh>
    <phoneticPr fontId="1"/>
  </si>
  <si>
    <t>178</t>
    <phoneticPr fontId="1"/>
  </si>
  <si>
    <t>西方　小学校</t>
  </si>
  <si>
    <t>埼玉県越谷市西方</t>
    <rPh sb="0" eb="8">
      <t>３４３－０８２２</t>
    </rPh>
    <phoneticPr fontId="1"/>
  </si>
  <si>
    <t>2-12-1</t>
    <phoneticPr fontId="1"/>
  </si>
  <si>
    <t>花田　小学校</t>
  </si>
  <si>
    <t>埼玉県越谷市花田</t>
    <rPh sb="0" eb="8">
      <t>３４３－００１５</t>
    </rPh>
    <phoneticPr fontId="1"/>
  </si>
  <si>
    <t>4-14-1</t>
    <phoneticPr fontId="1"/>
  </si>
  <si>
    <t>東越谷　小学校</t>
  </si>
  <si>
    <t>埼玉県越谷市東越谷</t>
    <rPh sb="0" eb="9">
      <t>３４３－００２３</t>
    </rPh>
    <phoneticPr fontId="1"/>
  </si>
  <si>
    <t>6-1040</t>
    <phoneticPr fontId="1"/>
  </si>
  <si>
    <t>平方　小学校</t>
  </si>
  <si>
    <t>埼玉県越谷市平方</t>
    <rPh sb="0" eb="8">
      <t>３４３－０００２</t>
    </rPh>
    <phoneticPr fontId="1"/>
  </si>
  <si>
    <t>2784</t>
    <phoneticPr fontId="1"/>
  </si>
  <si>
    <t>増林　小学校</t>
  </si>
  <si>
    <t>2-512</t>
    <phoneticPr fontId="1"/>
  </si>
  <si>
    <t>南越谷　小学校</t>
  </si>
  <si>
    <t>埼玉県越谷市南越谷</t>
    <rPh sb="0" eb="9">
      <t>３４３－０８４５</t>
    </rPh>
    <phoneticPr fontId="1"/>
  </si>
  <si>
    <t>4-21-1</t>
    <phoneticPr fontId="1"/>
  </si>
  <si>
    <t>宮本　小学校</t>
  </si>
  <si>
    <t>埼玉県越谷市宮本町</t>
    <rPh sb="0" eb="9">
      <t>３４３－０８０６</t>
    </rPh>
    <phoneticPr fontId="1"/>
  </si>
  <si>
    <t>5-85</t>
    <phoneticPr fontId="1"/>
  </si>
  <si>
    <t>明正　小学校</t>
  </si>
  <si>
    <t>1-401</t>
    <phoneticPr fontId="1"/>
  </si>
  <si>
    <t>弥栄　小学校</t>
  </si>
  <si>
    <t>725</t>
    <phoneticPr fontId="1"/>
  </si>
  <si>
    <t>栄進　中学校</t>
  </si>
  <si>
    <t>659-1</t>
    <phoneticPr fontId="1"/>
  </si>
  <si>
    <t>大相模　中学校</t>
  </si>
  <si>
    <t>埼玉県越谷市相模町</t>
    <rPh sb="0" eb="9">
      <t>３４３－０８２３</t>
    </rPh>
    <phoneticPr fontId="1"/>
  </si>
  <si>
    <t>3-165</t>
    <phoneticPr fontId="1"/>
  </si>
  <si>
    <t>大袋　中学校</t>
  </si>
  <si>
    <t>236</t>
    <phoneticPr fontId="1"/>
  </si>
  <si>
    <t>北　中学校</t>
  </si>
  <si>
    <t>870</t>
    <phoneticPr fontId="1"/>
  </si>
  <si>
    <t>光陽　中学校</t>
  </si>
  <si>
    <t>1-498</t>
    <phoneticPr fontId="1"/>
  </si>
  <si>
    <t>新栄　中学校</t>
  </si>
  <si>
    <t>埼玉県越谷市大吉</t>
    <rPh sb="0" eb="8">
      <t>３４３－０００８</t>
    </rPh>
    <phoneticPr fontId="1"/>
  </si>
  <si>
    <t>435</t>
    <phoneticPr fontId="1"/>
  </si>
  <si>
    <t>千間台　中学校</t>
  </si>
  <si>
    <t>埼玉県越谷市三野宮</t>
    <rPh sb="0" eb="9">
      <t>３４３－００３６</t>
    </rPh>
    <phoneticPr fontId="1"/>
  </si>
  <si>
    <t>1141</t>
    <phoneticPr fontId="1"/>
  </si>
  <si>
    <t>中央　中学校</t>
  </si>
  <si>
    <t>埼玉県越谷市宮前</t>
    <rPh sb="0" eb="8">
      <t>３４３－００１４</t>
    </rPh>
    <phoneticPr fontId="1"/>
  </si>
  <si>
    <t>1-18-1</t>
    <phoneticPr fontId="1"/>
  </si>
  <si>
    <t>西　中学校</t>
  </si>
  <si>
    <t>埼玉県越谷市神明町</t>
    <rPh sb="0" eb="9">
      <t>３４３－０８０５</t>
    </rPh>
    <phoneticPr fontId="1"/>
  </si>
  <si>
    <t>2-385</t>
    <phoneticPr fontId="1"/>
  </si>
  <si>
    <t>東　中学校</t>
  </si>
  <si>
    <t>9-3160</t>
    <phoneticPr fontId="1"/>
  </si>
  <si>
    <t>平方　中学校</t>
  </si>
  <si>
    <t>2115</t>
    <phoneticPr fontId="1"/>
  </si>
  <si>
    <t>富士　中学校</t>
  </si>
  <si>
    <t>343-0857</t>
    <phoneticPr fontId="1"/>
  </si>
  <si>
    <t>埼玉県越谷市新越谷</t>
    <rPh sb="0" eb="3">
      <t>サイタマケン</t>
    </rPh>
    <rPh sb="3" eb="6">
      <t>コシガヤシ</t>
    </rPh>
    <rPh sb="6" eb="9">
      <t>シンコシガヤ</t>
    </rPh>
    <phoneticPr fontId="1"/>
  </si>
  <si>
    <t>1-85</t>
    <phoneticPr fontId="1"/>
  </si>
  <si>
    <t>北陽　中学校</t>
  </si>
  <si>
    <t>埼玉県越谷市大松</t>
    <rPh sb="0" eb="8">
      <t>３４３－０００４</t>
    </rPh>
    <phoneticPr fontId="1"/>
  </si>
  <si>
    <t>450</t>
    <phoneticPr fontId="1"/>
  </si>
  <si>
    <t>南　中学校</t>
  </si>
  <si>
    <t>1-198</t>
    <phoneticPr fontId="1"/>
  </si>
  <si>
    <t>武蔵野　中学校</t>
  </si>
  <si>
    <t>4-357</t>
    <phoneticPr fontId="1"/>
  </si>
  <si>
    <t>東萌保育園</t>
    <rPh sb="0" eb="1">
      <t>トウ</t>
    </rPh>
    <rPh sb="1" eb="2">
      <t>ホウ</t>
    </rPh>
    <rPh sb="2" eb="5">
      <t>ホイクエン</t>
    </rPh>
    <phoneticPr fontId="1"/>
  </si>
  <si>
    <t>1-582-1</t>
    <phoneticPr fontId="1"/>
  </si>
  <si>
    <t>獨協埼玉中学校</t>
    <rPh sb="0" eb="2">
      <t>ドッキョウ</t>
    </rPh>
    <rPh sb="2" eb="4">
      <t>サイタマ</t>
    </rPh>
    <rPh sb="4" eb="7">
      <t>チュウガッコウ</t>
    </rPh>
    <phoneticPr fontId="1"/>
  </si>
  <si>
    <t>343-0037</t>
    <phoneticPr fontId="1"/>
  </si>
  <si>
    <t>埼玉県越谷市恩間新田寺前</t>
    <rPh sb="0" eb="3">
      <t>サイタマケン</t>
    </rPh>
    <rPh sb="3" eb="6">
      <t>コシガヤシ</t>
    </rPh>
    <rPh sb="6" eb="10">
      <t>オンマシンデン</t>
    </rPh>
    <rPh sb="10" eb="12">
      <t>テラマエ</t>
    </rPh>
    <phoneticPr fontId="1"/>
  </si>
  <si>
    <t>316</t>
    <phoneticPr fontId="1"/>
  </si>
  <si>
    <t>武蔵野星城高校</t>
    <rPh sb="0" eb="3">
      <t>ムサシノ</t>
    </rPh>
    <rPh sb="3" eb="5">
      <t>セイジョウ</t>
    </rPh>
    <rPh sb="5" eb="7">
      <t>コウコウ</t>
    </rPh>
    <phoneticPr fontId="1"/>
  </si>
  <si>
    <t>2-18-6</t>
    <phoneticPr fontId="1"/>
  </si>
  <si>
    <t>～</t>
    <phoneticPr fontId="1"/>
  </si>
  <si>
    <t>会場</t>
    <rPh sb="0" eb="2">
      <t>カイジョウ</t>
    </rPh>
    <phoneticPr fontId="1"/>
  </si>
  <si>
    <t>体育館</t>
    <rPh sb="0" eb="3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</si>
  <si>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</si>
  <si>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教室</t>
    <rPh sb="0" eb="2">
      <t>キョウシツ</t>
    </rPh>
    <phoneticPr fontId="2"/>
  </si>
  <si>
    <t>視聴覚室</t>
    <rPh sb="0" eb="3">
      <t>シチョウカク</t>
    </rPh>
    <rPh sb="3" eb="4">
      <t>シツ</t>
    </rPh>
    <phoneticPr fontId="2"/>
  </si>
  <si>
    <t>特別教室</t>
    <rPh sb="0" eb="2">
      <t>トクベツ</t>
    </rPh>
    <rPh sb="2" eb="4">
      <t>キョウシツ</t>
    </rPh>
    <phoneticPr fontId="2"/>
  </si>
  <si>
    <t>図書室</t>
    <rPh sb="0" eb="2">
      <t>トショ</t>
    </rPh>
    <rPh sb="2" eb="3">
      <t>シツ</t>
    </rPh>
    <phoneticPr fontId="2"/>
  </si>
  <si>
    <t>物品</t>
    <rPh sb="0" eb="2">
      <t>ブッピン</t>
    </rPh>
    <phoneticPr fontId="1"/>
  </si>
  <si>
    <t>車椅子　台</t>
    <rPh sb="0" eb="3">
      <t>クルマイス</t>
    </rPh>
    <rPh sb="4" eb="5">
      <t>ダイ</t>
    </rPh>
    <phoneticPr fontId="2"/>
  </si>
  <si>
    <t>白杖　本</t>
    <rPh sb="0" eb="1">
      <t>シロ</t>
    </rPh>
    <rPh sb="1" eb="2">
      <t>ツエ</t>
    </rPh>
    <rPh sb="3" eb="4">
      <t>ホン</t>
    </rPh>
    <phoneticPr fontId="2"/>
  </si>
  <si>
    <t>点字板　台</t>
    <rPh sb="0" eb="2">
      <t>テンジ</t>
    </rPh>
    <rPh sb="2" eb="3">
      <t>イタ</t>
    </rPh>
    <rPh sb="4" eb="5">
      <t>ダイ</t>
    </rPh>
    <phoneticPr fontId="2"/>
  </si>
  <si>
    <t>高齢疑似セット ( S　台・L　台 )</t>
    <rPh sb="0" eb="2">
      <t>コウレイ</t>
    </rPh>
    <rPh sb="2" eb="4">
      <t>ギジ</t>
    </rPh>
    <rPh sb="12" eb="13">
      <t>ダイ</t>
    </rPh>
    <rPh sb="16" eb="17">
      <t>ダイ</t>
    </rPh>
    <phoneticPr fontId="2"/>
  </si>
  <si>
    <t>車椅子　台・白杖　本</t>
    <rPh sb="0" eb="3">
      <t>クルマイス</t>
    </rPh>
    <rPh sb="4" eb="5">
      <t>ダイ</t>
    </rPh>
    <rPh sb="6" eb="7">
      <t>シロ</t>
    </rPh>
    <rPh sb="7" eb="8">
      <t>ツエ</t>
    </rPh>
    <rPh sb="9" eb="10">
      <t>ホン</t>
    </rPh>
    <phoneticPr fontId="2"/>
  </si>
  <si>
    <t>車椅子　台・白杖　本・点字板　台</t>
    <rPh sb="0" eb="3">
      <t>クルマイス</t>
    </rPh>
    <rPh sb="4" eb="5">
      <t>ダイ</t>
    </rPh>
    <rPh sb="6" eb="7">
      <t>シロ</t>
    </rPh>
    <rPh sb="7" eb="8">
      <t>ツエ</t>
    </rPh>
    <rPh sb="9" eb="10">
      <t>ホン</t>
    </rPh>
    <rPh sb="11" eb="13">
      <t>テンジ</t>
    </rPh>
    <rPh sb="13" eb="14">
      <t>イタ</t>
    </rPh>
    <rPh sb="15" eb="16">
      <t>ダイ</t>
    </rPh>
    <phoneticPr fontId="2"/>
  </si>
  <si>
    <t>車椅子　台・白杖　本・点字板　台・高齢疑似セット ( S　台・L　台 )</t>
    <rPh sb="17" eb="19">
      <t>コウレイ</t>
    </rPh>
    <rPh sb="19" eb="21">
      <t>ギジ</t>
    </rPh>
    <rPh sb="29" eb="30">
      <t>ダイ</t>
    </rPh>
    <rPh sb="33" eb="34">
      <t>ダイ</t>
    </rPh>
    <phoneticPr fontId="2"/>
  </si>
  <si>
    <t>副課長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</si>
</sst>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gt;1000000000]000&quot;-&quot;0000&quot;-&quot;0000;[&lt;1000000000]000&quot;-&quot;000&quot;-&quot;0000"/>
    <numFmt numFmtId="177" formatCode="[$-411]ggg&quot;  &quot;e&quot;年  &quot;m&quot;月  &quot;d&quot;日 &quot;"/>
    <numFmt numFmtId="178" formatCode="[$-411]ggg&quot; &quot;e&quot;年  &quot;m&quot;月  &quot;d&quot;日 ( &quot;aaa&quot; )&quot;"/>
    <numFmt numFmtId="179" formatCode=";;;"/>
    <numFmt numFmtId="180" formatCode="[$-411]ggg&quot; &quot;e&quot;年 &quot;m&quot;月 &quot;d&quot;日 &quot;"/>
  </numFmts>
  <fonts count="1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 style="thin">
        <color rgb="FF6699FF"/>
      </left>
      <right style="thin">
        <color rgb="FF6699FF"/>
      </right>
      <top style="thin">
        <color rgb="FF6699FF"/>
      </top>
      <bottom style="thin">
        <color rgb="FF6699FF"/>
      </bottom>
      <diagonal/>
    </border>
    <border>
      <left style="thin">
        <color rgb="FF6699FF"/>
      </left>
      <right style="thin">
        <color rgb="FF6699FF"/>
      </right>
      <top/>
      <bottom style="thin">
        <color rgb="FF6699FF"/>
      </bottom>
      <diagonal/>
    </border>
    <border>
      <left style="thin">
        <color rgb="FF6699FF"/>
      </left>
      <right/>
      <top/>
      <bottom style="thin">
        <color rgb="FF6699FF"/>
      </bottom>
      <diagonal/>
    </border>
    <border>
      <left style="thin">
        <color rgb="FF6699FF"/>
      </left>
      <right/>
      <top style="thin">
        <color rgb="FF6699FF"/>
      </top>
      <bottom style="thin">
        <color rgb="FF6699FF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176" fontId="0" fillId="0" borderId="19" xfId="0" applyNumberFormat="1" applyBorder="1" applyAlignment="1" applyProtection="1">
      <alignment horizontal="center" vertical="center"/>
      <protection locked="0"/>
    </xf>
    <xf numFmtId="176" fontId="0" fillId="0" borderId="20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0" fontId="0" fillId="0" borderId="18" xfId="0" applyNumberFormat="1" applyBorder="1" applyAlignment="1" applyProtection="1">
      <alignment vertical="center" shrinkToFit="1"/>
    </xf>
    <xf numFmtId="0" fontId="0" fillId="0" borderId="18" xfId="0" applyBorder="1" applyProtection="1">
      <alignment vertical="center"/>
      <protection locked="0"/>
    </xf>
    <xf numFmtId="176" fontId="0" fillId="0" borderId="18" xfId="0" applyNumberFormat="1" applyBorder="1" applyAlignment="1" applyProtection="1">
      <alignment horizontal="center" vertical="center"/>
      <protection locked="0"/>
    </xf>
    <xf numFmtId="176" fontId="0" fillId="0" borderId="21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6" fillId="0" borderId="0" xfId="1" applyFont="1" applyBorder="1" applyAlignment="1" applyProtection="1"/>
    <xf numFmtId="0" fontId="6" fillId="0" borderId="0" xfId="1" applyFont="1" applyProtection="1"/>
    <xf numFmtId="0" fontId="6" fillId="0" borderId="0" xfId="1" applyFont="1" applyAlignment="1" applyProtection="1">
      <alignment horizontal="left"/>
    </xf>
    <xf numFmtId="0" fontId="5" fillId="0" borderId="10" xfId="1" applyFont="1" applyBorder="1" applyAlignment="1" applyProtection="1">
      <alignment horizontal="center"/>
    </xf>
    <xf numFmtId="0" fontId="5" fillId="0" borderId="8" xfId="1" applyFont="1" applyBorder="1" applyProtection="1"/>
    <xf numFmtId="0" fontId="5" fillId="0" borderId="12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Protection="1"/>
    <xf numFmtId="0" fontId="6" fillId="0" borderId="0" xfId="1" applyFont="1" applyBorder="1" applyAlignment="1" applyProtection="1">
      <alignment horizontal="center" vertical="center"/>
    </xf>
    <xf numFmtId="0" fontId="6" fillId="0" borderId="0" xfId="1" applyFont="1" applyBorder="1" applyProtection="1"/>
    <xf numFmtId="0" fontId="6" fillId="0" borderId="6" xfId="1" applyFont="1" applyBorder="1" applyProtection="1"/>
    <xf numFmtId="0" fontId="6" fillId="0" borderId="16" xfId="1" applyFont="1" applyBorder="1" applyProtection="1"/>
    <xf numFmtId="0" fontId="6" fillId="0" borderId="17" xfId="1" applyFont="1" applyBorder="1" applyProtection="1"/>
    <xf numFmtId="0" fontId="6" fillId="0" borderId="0" xfId="1" applyFont="1" applyBorder="1" applyAlignment="1" applyProtection="1">
      <alignment horizontal="right"/>
    </xf>
    <xf numFmtId="0" fontId="9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10" fillId="0" borderId="0" xfId="1" applyFont="1" applyBorder="1" applyProtection="1"/>
    <xf numFmtId="0" fontId="6" fillId="0" borderId="0" xfId="1" applyFont="1" applyAlignment="1" applyProtection="1"/>
    <xf numFmtId="0" fontId="4" fillId="0" borderId="0" xfId="1" applyFont="1" applyBorder="1" applyAlignment="1" applyProtection="1"/>
    <xf numFmtId="0" fontId="7" fillId="0" borderId="0" xfId="1" applyFont="1" applyBorder="1" applyProtection="1"/>
    <xf numFmtId="0" fontId="7" fillId="0" borderId="0" xfId="1" applyFont="1" applyProtection="1"/>
    <xf numFmtId="0" fontId="4" fillId="0" borderId="0" xfId="1" applyFont="1" applyBorder="1" applyProtection="1"/>
    <xf numFmtId="0" fontId="2" fillId="0" borderId="3" xfId="1" applyFont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0" fillId="0" borderId="18" xfId="0" applyFont="1" applyBorder="1" applyAlignment="1" applyProtection="1">
      <alignment vertical="center" shrinkToFit="1"/>
      <protection locked="0"/>
    </xf>
    <xf numFmtId="179" fontId="2" fillId="0" borderId="0" xfId="1" applyNumberFormat="1" applyFont="1" applyProtection="1"/>
    <xf numFmtId="179" fontId="6" fillId="0" borderId="0" xfId="1" applyNumberFormat="1" applyFont="1" applyProtection="1"/>
    <xf numFmtId="179" fontId="6" fillId="0" borderId="0" xfId="1" applyNumberFormat="1" applyFont="1" applyBorder="1" applyProtection="1"/>
    <xf numFmtId="0" fontId="7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 wrapText="1"/>
    </xf>
    <xf numFmtId="0" fontId="4" fillId="0" borderId="2" xfId="1" applyFont="1" applyBorder="1" applyAlignment="1" applyProtection="1"/>
    <xf numFmtId="0" fontId="4" fillId="0" borderId="3" xfId="1" applyFont="1" applyBorder="1" applyAlignment="1" applyProtection="1">
      <alignment shrinkToFit="1"/>
    </xf>
    <xf numFmtId="0" fontId="9" fillId="0" borderId="0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/>
    <xf numFmtId="0" fontId="6" fillId="0" borderId="2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vertical="center"/>
    </xf>
    <xf numFmtId="0" fontId="6" fillId="0" borderId="4" xfId="1" applyFont="1" applyBorder="1" applyProtection="1"/>
    <xf numFmtId="0" fontId="6" fillId="0" borderId="3" xfId="1" applyFont="1" applyBorder="1" applyProtection="1"/>
    <xf numFmtId="0" fontId="6" fillId="0" borderId="5" xfId="1" applyFont="1" applyBorder="1" applyProtection="1"/>
    <xf numFmtId="0" fontId="7" fillId="0" borderId="4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  <protection locked="0"/>
    </xf>
    <xf numFmtId="0" fontId="5" fillId="0" borderId="13" xfId="1" applyFont="1" applyBorder="1" applyAlignment="1" applyProtection="1">
      <alignment horizontal="left"/>
      <protection locked="0"/>
    </xf>
    <xf numFmtId="176" fontId="14" fillId="0" borderId="13" xfId="0" quotePrefix="1" applyNumberFormat="1" applyFont="1" applyBorder="1" applyAlignment="1" applyProtection="1">
      <alignment horizontal="left"/>
      <protection locked="0"/>
    </xf>
    <xf numFmtId="0" fontId="5" fillId="0" borderId="4" xfId="1" applyFont="1" applyBorder="1" applyProtection="1">
      <protection locked="0"/>
    </xf>
    <xf numFmtId="0" fontId="5" fillId="0" borderId="3" xfId="1" applyFont="1" applyBorder="1" applyProtection="1">
      <protection locked="0"/>
    </xf>
    <xf numFmtId="0" fontId="5" fillId="0" borderId="5" xfId="1" applyFont="1" applyBorder="1" applyProtection="1"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178" fontId="5" fillId="0" borderId="4" xfId="1" applyNumberFormat="1" applyFont="1" applyBorder="1" applyAlignment="1" applyProtection="1">
      <alignment horizontal="center" vertical="center" shrinkToFit="1"/>
      <protection locked="0"/>
    </xf>
    <xf numFmtId="178" fontId="5" fillId="0" borderId="3" xfId="1" applyNumberFormat="1" applyFont="1" applyBorder="1" applyAlignment="1" applyProtection="1">
      <alignment horizontal="center" vertical="center" shrinkToFit="1"/>
      <protection locked="0"/>
    </xf>
    <xf numFmtId="178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/>
    </xf>
    <xf numFmtId="0" fontId="6" fillId="0" borderId="3" xfId="1" applyFont="1" applyBorder="1" applyAlignment="1" applyProtection="1">
      <alignment shrinkToFit="1"/>
      <protection locked="0"/>
    </xf>
    <xf numFmtId="0" fontId="6" fillId="0" borderId="3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center" shrinkToFit="1"/>
    </xf>
    <xf numFmtId="176" fontId="13" fillId="0" borderId="3" xfId="0" quotePrefix="1" applyNumberFormat="1" applyFont="1" applyBorder="1" applyAlignment="1" applyProtection="1">
      <alignment horizontal="left"/>
      <protection locked="0"/>
    </xf>
    <xf numFmtId="177" fontId="6" fillId="0" borderId="0" xfId="1" applyNumberFormat="1" applyFont="1" applyAlignment="1" applyProtection="1">
      <alignment horizontal="right"/>
      <protection locked="0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shrinkToFit="1"/>
    </xf>
    <xf numFmtId="0" fontId="6" fillId="0" borderId="2" xfId="1" applyFont="1" applyBorder="1" applyAlignment="1" applyProtection="1">
      <alignment shrinkToFit="1"/>
      <protection locked="0"/>
    </xf>
    <xf numFmtId="0" fontId="8" fillId="0" borderId="0" xfId="1" applyFont="1" applyAlignment="1" applyProtection="1">
      <alignment horizontal="center" vertical="center"/>
    </xf>
    <xf numFmtId="180" fontId="6" fillId="0" borderId="0" xfId="1" applyNumberFormat="1" applyFont="1" applyAlignment="1" applyProtection="1">
      <alignment horizontal="right"/>
      <protection locked="0"/>
    </xf>
  </cellXfs>
  <cellStyles count="2">
    <cellStyle name="標準" xfId="0" builtinId="0"/>
    <cellStyle name="標準 2" xfId="1" xr:uid="{00000000-0005-0000-0000-000001000000}"/>
  </cellStyles>
  <dxfs count="4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0000FF"/>
      <color rgb="FF00FF00"/>
      <color rgb="FFFFCC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12</xdr:col>
      <xdr:colOff>0</xdr:colOff>
      <xdr:row>23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514725" y="6276975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21</xdr:row>
      <xdr:rowOff>0</xdr:rowOff>
    </xdr:from>
    <xdr:to>
      <xdr:col>21</xdr:col>
      <xdr:colOff>0</xdr:colOff>
      <xdr:row>23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486400" y="6276975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12</xdr:col>
      <xdr:colOff>0</xdr:colOff>
      <xdr:row>58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514725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56</xdr:row>
      <xdr:rowOff>0</xdr:rowOff>
    </xdr:from>
    <xdr:to>
      <xdr:col>21</xdr:col>
      <xdr:colOff>0</xdr:colOff>
      <xdr:row>58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486400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91</xdr:row>
      <xdr:rowOff>0</xdr:rowOff>
    </xdr:from>
    <xdr:to>
      <xdr:col>12</xdr:col>
      <xdr:colOff>0</xdr:colOff>
      <xdr:row>93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514725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91</xdr:row>
      <xdr:rowOff>0</xdr:rowOff>
    </xdr:from>
    <xdr:to>
      <xdr:col>21</xdr:col>
      <xdr:colOff>0</xdr:colOff>
      <xdr:row>93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486400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126</xdr:row>
      <xdr:rowOff>0</xdr:rowOff>
    </xdr:from>
    <xdr:to>
      <xdr:col>12</xdr:col>
      <xdr:colOff>0</xdr:colOff>
      <xdr:row>128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514725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126</xdr:row>
      <xdr:rowOff>0</xdr:rowOff>
    </xdr:from>
    <xdr:to>
      <xdr:col>21</xdr:col>
      <xdr:colOff>0</xdr:colOff>
      <xdr:row>128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5486400" y="17202150"/>
          <a:ext cx="657225" cy="819150"/>
        </a:xfrm>
        <a:prstGeom prst="line">
          <a:avLst/>
        </a:prstGeom>
        <a:ln w="9525" cap="rnd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FFCCCC"/>
      </a:dk2>
      <a:lt2>
        <a:srgbClr val="FF99CC"/>
      </a:lt2>
      <a:accent1>
        <a:srgbClr val="FFCC99"/>
      </a:accent1>
      <a:accent2>
        <a:srgbClr val="FFFF99"/>
      </a:accent2>
      <a:accent3>
        <a:srgbClr val="CCFFCC"/>
      </a:accent3>
      <a:accent4>
        <a:srgbClr val="CCFFFF"/>
      </a:accent4>
      <a:accent5>
        <a:srgbClr val="CBCBFF"/>
      </a:accent5>
      <a:accent6>
        <a:srgbClr val="CC99FF"/>
      </a:accent6>
      <a:hlink>
        <a:srgbClr val="0000FF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AC140"/>
  <sheetViews>
    <sheetView tabSelected="1" zoomScaleNormal="100" workbookViewId="0"/>
  </sheetViews>
  <sheetFormatPr defaultColWidth="0" defaultRowHeight="13.5" x14ac:dyDescent="0.15"/>
  <cols>
    <col min="1" max="3" width="9.625" style="15" customWidth="1"/>
    <col min="4" max="24" width="2.875" style="15" customWidth="1"/>
    <col min="25" max="25" width="1.625" style="15" customWidth="1"/>
    <col min="26" max="29" width="0" style="15" hidden="1" customWidth="1"/>
    <col min="30" max="16384" width="9" style="15" hidden="1"/>
  </cols>
  <sheetData>
    <row r="1" spans="1:25" ht="20.25" customHeight="1" thickBot="1" x14ac:dyDescent="0.25">
      <c r="P1" s="16"/>
      <c r="Q1" s="16"/>
      <c r="R1" s="16"/>
      <c r="S1" s="55" t="s">
        <v>19</v>
      </c>
      <c r="T1" s="55"/>
      <c r="U1" s="55"/>
      <c r="V1" s="55"/>
      <c r="W1" s="55"/>
      <c r="X1" s="55"/>
      <c r="Y1" s="43">
        <f>IF(COUNT($Y$2:$Y$210)=0,35,COUNT($Y$2:$Y$210)*35)</f>
        <v>35</v>
      </c>
    </row>
    <row r="2" spans="1:25" s="17" customFormat="1" ht="30" customHeight="1" thickTop="1" x14ac:dyDescent="0.2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44"/>
    </row>
    <row r="3" spans="1:25" s="17" customFormat="1" ht="21.75" customHeight="1" x14ac:dyDescent="0.2">
      <c r="A3" s="93" t="str">
        <f ca="1">TEXT(TODAY(),"ggg")&amp;"　  年　  月　  日 "</f>
        <v xml:space="preserve">令和　  年　  月　  日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44"/>
    </row>
    <row r="4" spans="1:25" s="17" customFormat="1" ht="29.1" customHeight="1" x14ac:dyDescent="0.2">
      <c r="A4" s="89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44"/>
    </row>
    <row r="5" spans="1:25" s="17" customFormat="1" ht="9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4"/>
    </row>
    <row r="6" spans="1:25" s="17" customFormat="1" ht="29.1" customHeight="1" x14ac:dyDescent="0.2">
      <c r="A6" s="49"/>
      <c r="B6" s="49"/>
      <c r="C6" s="89" t="s">
        <v>1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44"/>
    </row>
    <row r="7" spans="1:25" s="17" customFormat="1" ht="9" customHeight="1" x14ac:dyDescent="0.2">
      <c r="Y7" s="44"/>
    </row>
    <row r="8" spans="1:25" s="17" customFormat="1" ht="27.95" customHeight="1" x14ac:dyDescent="0.2">
      <c r="D8" s="90" t="s">
        <v>2</v>
      </c>
      <c r="E8" s="90"/>
      <c r="F8" s="90"/>
      <c r="G8" s="90"/>
      <c r="H8" s="83" t="s">
        <v>3</v>
      </c>
      <c r="I8" s="83"/>
      <c r="J8" s="83"/>
      <c r="K8" s="83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44"/>
    </row>
    <row r="9" spans="1:25" s="17" customFormat="1" ht="27.95" customHeight="1" x14ac:dyDescent="0.2">
      <c r="H9" s="83" t="s">
        <v>4</v>
      </c>
      <c r="I9" s="83"/>
      <c r="J9" s="83"/>
      <c r="K9" s="83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5" t="s">
        <v>25</v>
      </c>
      <c r="X9" s="85"/>
      <c r="Y9" s="44"/>
    </row>
    <row r="10" spans="1:25" s="17" customFormat="1" ht="27.95" customHeight="1" x14ac:dyDescent="0.2">
      <c r="H10" s="86" t="s">
        <v>5</v>
      </c>
      <c r="I10" s="86"/>
      <c r="J10" s="86"/>
      <c r="K10" s="86"/>
      <c r="L10" s="87" t="str">
        <f>IF(L8=""," 　　　- 　　　- 　　　　",IF(ISERROR(INDEX(PHONE,MATCH(L8,SCHOOL,0))),"未登録",INDEX(PHONE,MATCH(L8,SCHOOL,0))))</f>
        <v xml:space="preserve"> 　　　- 　　　- 　　　　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44"/>
    </row>
    <row r="11" spans="1:25" s="17" customFormat="1" ht="9.9499999999999993" customHeight="1" x14ac:dyDescent="0.2">
      <c r="J11" s="18"/>
      <c r="K11" s="18"/>
      <c r="L11" s="18"/>
      <c r="Y11" s="44"/>
    </row>
    <row r="12" spans="1:25" s="17" customFormat="1" ht="27.95" customHeight="1" x14ac:dyDescent="0.2">
      <c r="A12" s="64" t="s">
        <v>6</v>
      </c>
      <c r="B12" s="65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44" t="str">
        <f>IF(C12="","",ROW())</f>
        <v/>
      </c>
    </row>
    <row r="13" spans="1:25" s="17" customFormat="1" ht="27.95" customHeight="1" x14ac:dyDescent="0.2">
      <c r="A13" s="64" t="s">
        <v>7</v>
      </c>
      <c r="B13" s="65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6"/>
      <c r="Y13" s="44"/>
    </row>
    <row r="14" spans="1:25" s="17" customFormat="1" ht="39.950000000000003" customHeight="1" x14ac:dyDescent="0.2">
      <c r="A14" s="64" t="s">
        <v>20</v>
      </c>
      <c r="B14" s="65"/>
      <c r="C14" s="77" t="str">
        <f ca="1">TEXT(TODAY(),"ggg")&amp;"　　 年　　 月　　 日 (　　)"</f>
        <v>令和　　 年　　 月　　 日 (　　)</v>
      </c>
      <c r="D14" s="78"/>
      <c r="E14" s="78"/>
      <c r="F14" s="78"/>
      <c r="G14" s="78"/>
      <c r="H14" s="78"/>
      <c r="I14" s="78"/>
      <c r="J14" s="78"/>
      <c r="K14" s="78"/>
      <c r="L14" s="39" t="s">
        <v>239</v>
      </c>
      <c r="M14" s="78" t="str">
        <f ca="1">TEXT(TODAY(),"ggg")&amp;"　　 年　　 月　　 日 (　　)"</f>
        <v>令和　　 年　　 月　　 日 (　　)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9"/>
      <c r="Y14" s="44"/>
    </row>
    <row r="15" spans="1:25" s="17" customFormat="1" ht="27.95" customHeight="1" x14ac:dyDescent="0.2">
      <c r="A15" s="64" t="s">
        <v>8</v>
      </c>
      <c r="B15" s="65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2"/>
      <c r="Y15" s="44"/>
    </row>
    <row r="16" spans="1:25" s="17" customFormat="1" ht="27.95" customHeight="1" x14ac:dyDescent="0.2">
      <c r="A16" s="64" t="s">
        <v>9</v>
      </c>
      <c r="B16" s="65"/>
      <c r="C16" s="19" t="s">
        <v>10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20"/>
      <c r="Y16" s="44"/>
    </row>
    <row r="17" spans="1:26" s="17" customFormat="1" ht="27.95" customHeight="1" x14ac:dyDescent="0.2">
      <c r="A17" s="64"/>
      <c r="B17" s="65"/>
      <c r="C17" s="21" t="s">
        <v>11</v>
      </c>
      <c r="D17" s="69" t="str">
        <f>IF(L8="","",IF(ISERROR(INDEX(ADD,MATCH(L8,SCHOOL,0))),"未登録",INDEX(ADD,MATCH(L8,SCHOOL,0))))</f>
        <v/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20"/>
      <c r="Y17" s="44"/>
    </row>
    <row r="18" spans="1:26" s="17" customFormat="1" ht="27.95" customHeight="1" x14ac:dyDescent="0.2">
      <c r="A18" s="66"/>
      <c r="B18" s="67"/>
      <c r="C18" s="21" t="s">
        <v>12</v>
      </c>
      <c r="D18" s="70" t="str">
        <f>IF(L8=""," 　　　- 　　　- 　　　　",IF(ISERROR(INDEX(PHONE,MATCH(L8,SCHOOL,0))),"未登録",INDEX(PHONE,MATCH(L8,SCHOOL,0))))</f>
        <v xml:space="preserve"> 　　　- 　　　- 　　　　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20"/>
      <c r="Y18" s="44"/>
    </row>
    <row r="19" spans="1:26" s="17" customFormat="1" ht="9" customHeight="1" x14ac:dyDescent="0.2">
      <c r="A19" s="22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0"/>
      <c r="Y19" s="44"/>
    </row>
    <row r="20" spans="1:26" s="17" customFormat="1" ht="27.95" customHeight="1" x14ac:dyDescent="0.2">
      <c r="A20" s="64" t="s">
        <v>13</v>
      </c>
      <c r="B20" s="65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3"/>
      <c r="Y20" s="44"/>
      <c r="Z20" s="17" t="s">
        <v>14</v>
      </c>
    </row>
    <row r="21" spans="1:26" s="17" customFormat="1" ht="11.25" customHeight="1" x14ac:dyDescent="0.2">
      <c r="A21" s="25"/>
      <c r="B21" s="25"/>
      <c r="C21" s="26"/>
      <c r="D21" s="26"/>
      <c r="E21" s="26"/>
      <c r="F21" s="26"/>
      <c r="G21" s="26"/>
      <c r="H21" s="26"/>
      <c r="I21" s="27"/>
      <c r="J21" s="27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44"/>
    </row>
    <row r="22" spans="1:26" s="17" customFormat="1" ht="19.5" customHeight="1" x14ac:dyDescent="0.2">
      <c r="A22" s="25"/>
      <c r="B22" s="25"/>
      <c r="C22" s="26"/>
      <c r="G22" s="61" t="s">
        <v>26</v>
      </c>
      <c r="H22" s="62"/>
      <c r="I22" s="63"/>
      <c r="J22" s="61" t="s">
        <v>255</v>
      </c>
      <c r="K22" s="62"/>
      <c r="L22" s="63"/>
      <c r="M22" s="61" t="s">
        <v>27</v>
      </c>
      <c r="N22" s="62"/>
      <c r="O22" s="63"/>
      <c r="P22" s="61" t="s">
        <v>28</v>
      </c>
      <c r="Q22" s="62"/>
      <c r="R22" s="63"/>
      <c r="S22" s="61" t="s">
        <v>29</v>
      </c>
      <c r="T22" s="62"/>
      <c r="U22" s="63"/>
      <c r="V22" s="61" t="s">
        <v>30</v>
      </c>
      <c r="W22" s="62"/>
      <c r="X22" s="63"/>
      <c r="Y22" s="44"/>
    </row>
    <row r="23" spans="1:26" s="17" customFormat="1" ht="45" customHeight="1" x14ac:dyDescent="0.2">
      <c r="A23" s="25"/>
      <c r="B23" s="25"/>
      <c r="C23" s="26"/>
      <c r="G23" s="58"/>
      <c r="H23" s="59"/>
      <c r="I23" s="60"/>
      <c r="J23" s="58"/>
      <c r="K23" s="59"/>
      <c r="L23" s="60"/>
      <c r="M23" s="58"/>
      <c r="N23" s="59"/>
      <c r="O23" s="60"/>
      <c r="P23" s="58"/>
      <c r="Q23" s="59"/>
      <c r="R23" s="60"/>
      <c r="S23" s="58"/>
      <c r="T23" s="59"/>
      <c r="U23" s="60"/>
      <c r="V23" s="58"/>
      <c r="W23" s="59"/>
      <c r="X23" s="60"/>
      <c r="Y23" s="44"/>
    </row>
    <row r="24" spans="1:26" s="26" customFormat="1" ht="18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45"/>
    </row>
    <row r="25" spans="1:26" s="26" customFormat="1" ht="18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45"/>
    </row>
    <row r="26" spans="1:26" s="26" customFormat="1" ht="23.25" customHeight="1" thickBot="1" x14ac:dyDescent="0.25">
      <c r="C26" s="47"/>
      <c r="D26" s="54" t="s">
        <v>15</v>
      </c>
      <c r="E26" s="54"/>
      <c r="F26" s="54"/>
      <c r="G26" s="54"/>
      <c r="H26" s="54"/>
      <c r="I26" s="54"/>
      <c r="J26" s="54"/>
      <c r="K26" s="54"/>
      <c r="L26" s="54"/>
      <c r="M26" s="47"/>
      <c r="N26" s="47"/>
      <c r="O26" s="47"/>
      <c r="P26" s="47"/>
      <c r="Q26" s="47"/>
      <c r="S26" s="55" t="s">
        <v>19</v>
      </c>
      <c r="T26" s="55"/>
      <c r="U26" s="55"/>
      <c r="V26" s="55"/>
      <c r="W26" s="55"/>
      <c r="X26" s="55"/>
      <c r="Y26" s="45"/>
    </row>
    <row r="27" spans="1:26" s="17" customFormat="1" ht="23.25" customHeight="1" thickTop="1" x14ac:dyDescent="0.2">
      <c r="A27" s="56" t="s">
        <v>16</v>
      </c>
      <c r="B27" s="56"/>
      <c r="C27" s="56"/>
      <c r="D27" s="56"/>
      <c r="E27" s="56"/>
      <c r="F27" s="30"/>
      <c r="G27" s="30"/>
      <c r="H27" s="30"/>
      <c r="I27" s="31"/>
      <c r="J27" s="32"/>
      <c r="K27" s="32"/>
      <c r="L27" s="32"/>
      <c r="M27" s="26"/>
      <c r="N27" s="26"/>
      <c r="O27" s="26"/>
      <c r="P27" s="26"/>
      <c r="Q27" s="26"/>
      <c r="R27" s="26"/>
      <c r="S27" s="26"/>
      <c r="T27" s="33"/>
      <c r="U27" s="33"/>
      <c r="V27" s="33"/>
      <c r="W27" s="33"/>
      <c r="X27" s="26"/>
      <c r="Y27" s="44"/>
    </row>
    <row r="28" spans="1:26" s="17" customFormat="1" ht="27.95" customHeight="1" x14ac:dyDescent="0.2">
      <c r="A28" s="34"/>
      <c r="B28" s="52" t="s">
        <v>17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35"/>
      <c r="P28" s="34"/>
      <c r="Q28" s="34"/>
      <c r="R28" s="34"/>
      <c r="S28" s="34"/>
      <c r="T28" s="34"/>
      <c r="U28" s="34"/>
      <c r="V28" s="34"/>
      <c r="W28" s="34"/>
      <c r="X28" s="34"/>
      <c r="Y28" s="44"/>
      <c r="Z28" s="17" t="s">
        <v>14</v>
      </c>
    </row>
    <row r="29" spans="1:26" s="17" customFormat="1" ht="27.95" customHeight="1" x14ac:dyDescent="0.2">
      <c r="B29" s="53" t="s">
        <v>32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35"/>
      <c r="P29" s="36"/>
      <c r="Q29" s="36"/>
      <c r="R29" s="36"/>
      <c r="S29" s="36"/>
      <c r="T29" s="36"/>
      <c r="U29" s="36"/>
      <c r="V29" s="36"/>
      <c r="W29" s="36"/>
      <c r="X29" s="37"/>
      <c r="Y29" s="44"/>
    </row>
    <row r="30" spans="1:26" s="26" customFormat="1" ht="9.9499999999999993" customHeight="1" x14ac:dyDescent="0.2">
      <c r="B30" s="38"/>
      <c r="C30" s="3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36"/>
      <c r="V30" s="36"/>
      <c r="W30" s="36"/>
      <c r="X30" s="36"/>
      <c r="Y30" s="45"/>
    </row>
    <row r="31" spans="1:26" s="26" customFormat="1" ht="20.100000000000001" customHeight="1" x14ac:dyDescent="0.2">
      <c r="B31" s="57" t="s">
        <v>18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8"/>
      <c r="R31" s="48"/>
      <c r="S31" s="48"/>
      <c r="T31" s="36"/>
      <c r="U31" s="36"/>
      <c r="V31" s="36"/>
      <c r="W31" s="36"/>
      <c r="X31" s="36"/>
      <c r="Y31" s="45"/>
    </row>
    <row r="32" spans="1:26" s="17" customFormat="1" ht="20.100000000000001" customHeight="1" x14ac:dyDescent="0.2">
      <c r="B32" s="50" t="s">
        <v>21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46"/>
      <c r="R32" s="46"/>
      <c r="S32" s="46"/>
      <c r="T32" s="37"/>
      <c r="U32" s="37"/>
      <c r="V32" s="37"/>
      <c r="W32" s="37"/>
      <c r="X32" s="37"/>
      <c r="Y32" s="44"/>
    </row>
    <row r="33" spans="1:25" s="17" customFormat="1" ht="20.100000000000001" customHeight="1" x14ac:dyDescent="0.2">
      <c r="B33" s="50" t="s">
        <v>22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46"/>
      <c r="R33" s="46"/>
      <c r="S33" s="46"/>
      <c r="T33" s="37"/>
      <c r="U33" s="37"/>
      <c r="V33" s="37"/>
      <c r="W33" s="37"/>
      <c r="X33" s="37"/>
      <c r="Y33" s="44"/>
    </row>
    <row r="34" spans="1:25" s="17" customFormat="1" ht="20.100000000000001" customHeight="1" x14ac:dyDescent="0.2">
      <c r="B34" s="50" t="s">
        <v>23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46"/>
      <c r="R34" s="46"/>
      <c r="S34" s="46"/>
      <c r="T34" s="37"/>
      <c r="U34" s="37"/>
      <c r="V34" s="37"/>
      <c r="W34" s="37"/>
      <c r="X34" s="37"/>
      <c r="Y34" s="44"/>
    </row>
    <row r="35" spans="1:25" s="17" customFormat="1" ht="75.95" customHeight="1" x14ac:dyDescent="0.2">
      <c r="N35" s="51" t="s">
        <v>24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44"/>
    </row>
    <row r="36" spans="1:25" ht="20.25" customHeight="1" thickBot="1" x14ac:dyDescent="0.25">
      <c r="P36" s="16"/>
      <c r="Q36" s="16"/>
      <c r="R36" s="16"/>
      <c r="S36" s="55" t="s">
        <v>19</v>
      </c>
      <c r="T36" s="55"/>
      <c r="U36" s="55"/>
      <c r="V36" s="55"/>
      <c r="W36" s="55"/>
      <c r="X36" s="55"/>
      <c r="Y36" s="43"/>
    </row>
    <row r="37" spans="1:25" s="17" customFormat="1" ht="30" customHeight="1" thickTop="1" x14ac:dyDescent="0.2">
      <c r="A37" s="92" t="s">
        <v>0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44"/>
    </row>
    <row r="38" spans="1:25" s="17" customFormat="1" ht="21.75" customHeight="1" x14ac:dyDescent="0.2">
      <c r="A38" s="88" t="str">
        <f ca="1">TEXT(TODAY(),"ggg")&amp;"　  年　  月　  日 "</f>
        <v xml:space="preserve">令和　  年　  月　  日 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44"/>
    </row>
    <row r="39" spans="1:25" s="17" customFormat="1" ht="29.1" customHeight="1" x14ac:dyDescent="0.2">
      <c r="A39" s="89" t="s">
        <v>31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44"/>
    </row>
    <row r="40" spans="1:25" s="17" customFormat="1" ht="9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4"/>
    </row>
    <row r="41" spans="1:25" s="17" customFormat="1" ht="29.1" customHeight="1" x14ac:dyDescent="0.2">
      <c r="A41" s="49"/>
      <c r="B41" s="49"/>
      <c r="C41" s="89" t="s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44"/>
    </row>
    <row r="42" spans="1:25" s="17" customFormat="1" ht="9" customHeight="1" x14ac:dyDescent="0.2">
      <c r="Y42" s="44"/>
    </row>
    <row r="43" spans="1:25" s="17" customFormat="1" ht="27.95" customHeight="1" x14ac:dyDescent="0.2">
      <c r="D43" s="90" t="s">
        <v>2</v>
      </c>
      <c r="E43" s="90"/>
      <c r="F43" s="90"/>
      <c r="G43" s="90"/>
      <c r="H43" s="83" t="s">
        <v>3</v>
      </c>
      <c r="I43" s="83"/>
      <c r="J43" s="83"/>
      <c r="K43" s="83"/>
      <c r="L43" s="91" t="str">
        <f ca="1">IF(A38=TEXT(TODAY(),"ggg")&amp;"　  年　  月　  日 ","",L8)</f>
        <v/>
      </c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44"/>
    </row>
    <row r="44" spans="1:25" s="17" customFormat="1" ht="27.95" customHeight="1" x14ac:dyDescent="0.2">
      <c r="H44" s="83" t="s">
        <v>4</v>
      </c>
      <c r="I44" s="83"/>
      <c r="J44" s="83"/>
      <c r="K44" s="83"/>
      <c r="L44" s="84" t="str">
        <f ca="1">IF(A38=TEXT(TODAY(),"ggg")&amp;"　  年　  月　  日 ","",L9)</f>
        <v/>
      </c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5" t="s">
        <v>25</v>
      </c>
      <c r="X44" s="85"/>
      <c r="Y44" s="44"/>
    </row>
    <row r="45" spans="1:25" s="17" customFormat="1" ht="27.95" customHeight="1" x14ac:dyDescent="0.2">
      <c r="H45" s="86" t="s">
        <v>5</v>
      </c>
      <c r="I45" s="86"/>
      <c r="J45" s="86"/>
      <c r="K45" s="86"/>
      <c r="L45" s="87" t="str">
        <f ca="1">IF(A38=TEXT(TODAY(),"ggg")&amp;"　  年　  月　  日 ","",L10)</f>
        <v/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44"/>
    </row>
    <row r="46" spans="1:25" s="17" customFormat="1" ht="9.9499999999999993" customHeight="1" x14ac:dyDescent="0.2">
      <c r="J46" s="18"/>
      <c r="K46" s="18"/>
      <c r="L46" s="18"/>
      <c r="Y46" s="44"/>
    </row>
    <row r="47" spans="1:25" s="17" customFormat="1" ht="27.95" customHeight="1" x14ac:dyDescent="0.2">
      <c r="A47" s="64" t="s">
        <v>6</v>
      </c>
      <c r="B47" s="65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6"/>
      <c r="Y47" s="44" t="str">
        <f>IF(C47="","",ROW())</f>
        <v/>
      </c>
    </row>
    <row r="48" spans="1:25" s="17" customFormat="1" ht="27.95" customHeight="1" x14ac:dyDescent="0.2">
      <c r="A48" s="64" t="s">
        <v>7</v>
      </c>
      <c r="B48" s="65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6"/>
      <c r="Y48" s="44"/>
    </row>
    <row r="49" spans="1:26" s="17" customFormat="1" ht="39.950000000000003" customHeight="1" x14ac:dyDescent="0.2">
      <c r="A49" s="64" t="s">
        <v>20</v>
      </c>
      <c r="B49" s="65"/>
      <c r="C49" s="77" t="str">
        <f ca="1">TEXT(TODAY(),"ggg")&amp;"　　 年　　 月　　 日 (　　)"</f>
        <v>令和　　 年　　 月　　 日 (　　)</v>
      </c>
      <c r="D49" s="78"/>
      <c r="E49" s="78"/>
      <c r="F49" s="78"/>
      <c r="G49" s="78"/>
      <c r="H49" s="78"/>
      <c r="I49" s="78"/>
      <c r="J49" s="78"/>
      <c r="K49" s="78"/>
      <c r="L49" s="39" t="s">
        <v>239</v>
      </c>
      <c r="M49" s="78" t="str">
        <f ca="1">TEXT(TODAY(),"ggg")&amp;"　　 年　　 月　　 日 (　　)"</f>
        <v>令和　　 年　　 月　　 日 (　　)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9"/>
      <c r="Y49" s="44"/>
    </row>
    <row r="50" spans="1:26" s="17" customFormat="1" ht="27.95" customHeight="1" x14ac:dyDescent="0.2">
      <c r="A50" s="64" t="s">
        <v>8</v>
      </c>
      <c r="B50" s="65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2"/>
      <c r="Y50" s="44"/>
    </row>
    <row r="51" spans="1:26" s="17" customFormat="1" ht="27.95" customHeight="1" x14ac:dyDescent="0.2">
      <c r="A51" s="64" t="s">
        <v>9</v>
      </c>
      <c r="B51" s="65"/>
      <c r="C51" s="19" t="s">
        <v>10</v>
      </c>
      <c r="D51" s="68" t="str">
        <f ca="1">IF(A38=TEXT(TODAY(),"ggg")&amp;"　  年　  月　  日 ","",D16)</f>
        <v/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20"/>
      <c r="Y51" s="44"/>
    </row>
    <row r="52" spans="1:26" s="17" customFormat="1" ht="27.95" customHeight="1" x14ac:dyDescent="0.2">
      <c r="A52" s="64"/>
      <c r="B52" s="65"/>
      <c r="C52" s="21" t="s">
        <v>11</v>
      </c>
      <c r="D52" s="69" t="str">
        <f ca="1">IF(A38=TEXT(TODAY(),"ggg")&amp;"　  年　  月　  日 ","",D17)</f>
        <v/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20"/>
      <c r="Y52" s="44"/>
    </row>
    <row r="53" spans="1:26" s="17" customFormat="1" ht="27.95" customHeight="1" x14ac:dyDescent="0.2">
      <c r="A53" s="66"/>
      <c r="B53" s="67"/>
      <c r="C53" s="21" t="s">
        <v>12</v>
      </c>
      <c r="D53" s="70" t="str">
        <f ca="1">IF(A38=TEXT(TODAY(),"ggg")&amp;"　  年　  月　  日 ","",D18)</f>
        <v/>
      </c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20"/>
      <c r="Y53" s="44"/>
    </row>
    <row r="54" spans="1:26" s="17" customFormat="1" ht="9" customHeight="1" x14ac:dyDescent="0.2">
      <c r="A54" s="22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0"/>
      <c r="Y54" s="44"/>
    </row>
    <row r="55" spans="1:26" s="17" customFormat="1" ht="27.95" customHeight="1" x14ac:dyDescent="0.2">
      <c r="A55" s="64" t="s">
        <v>13</v>
      </c>
      <c r="B55" s="65"/>
      <c r="C55" s="71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3"/>
      <c r="Y55" s="44"/>
      <c r="Z55" s="17" t="s">
        <v>14</v>
      </c>
    </row>
    <row r="56" spans="1:26" s="17" customFormat="1" ht="11.25" customHeight="1" x14ac:dyDescent="0.2">
      <c r="A56" s="25"/>
      <c r="B56" s="25"/>
      <c r="C56" s="26"/>
      <c r="D56" s="26"/>
      <c r="E56" s="26"/>
      <c r="F56" s="26"/>
      <c r="G56" s="26"/>
      <c r="H56" s="26"/>
      <c r="I56" s="27"/>
      <c r="J56" s="27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44"/>
    </row>
    <row r="57" spans="1:26" s="17" customFormat="1" ht="19.5" customHeight="1" x14ac:dyDescent="0.2">
      <c r="A57" s="25"/>
      <c r="B57" s="25"/>
      <c r="C57" s="26"/>
      <c r="G57" s="61" t="s">
        <v>26</v>
      </c>
      <c r="H57" s="62"/>
      <c r="I57" s="63"/>
      <c r="J57" s="61" t="s">
        <v>255</v>
      </c>
      <c r="K57" s="62"/>
      <c r="L57" s="63"/>
      <c r="M57" s="61" t="s">
        <v>27</v>
      </c>
      <c r="N57" s="62"/>
      <c r="O57" s="63"/>
      <c r="P57" s="61" t="s">
        <v>28</v>
      </c>
      <c r="Q57" s="62"/>
      <c r="R57" s="63"/>
      <c r="S57" s="61" t="s">
        <v>29</v>
      </c>
      <c r="T57" s="62"/>
      <c r="U57" s="63"/>
      <c r="V57" s="61" t="s">
        <v>30</v>
      </c>
      <c r="W57" s="62"/>
      <c r="X57" s="63"/>
      <c r="Y57" s="44"/>
    </row>
    <row r="58" spans="1:26" s="17" customFormat="1" ht="45" customHeight="1" x14ac:dyDescent="0.2">
      <c r="A58" s="25"/>
      <c r="B58" s="25"/>
      <c r="C58" s="26"/>
      <c r="G58" s="58"/>
      <c r="H58" s="59"/>
      <c r="I58" s="60"/>
      <c r="J58" s="58"/>
      <c r="K58" s="59"/>
      <c r="L58" s="60"/>
      <c r="M58" s="58"/>
      <c r="N58" s="59"/>
      <c r="O58" s="60"/>
      <c r="P58" s="58"/>
      <c r="Q58" s="59"/>
      <c r="R58" s="60"/>
      <c r="S58" s="58"/>
      <c r="T58" s="59"/>
      <c r="U58" s="60"/>
      <c r="V58" s="58"/>
      <c r="W58" s="59"/>
      <c r="X58" s="60"/>
      <c r="Y58" s="44"/>
    </row>
    <row r="59" spans="1:26" s="26" customFormat="1" ht="18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45"/>
    </row>
    <row r="60" spans="1:26" s="26" customFormat="1" ht="18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45"/>
    </row>
    <row r="61" spans="1:26" s="26" customFormat="1" ht="23.25" customHeight="1" thickBot="1" x14ac:dyDescent="0.25">
      <c r="C61" s="47"/>
      <c r="D61" s="54" t="s">
        <v>15</v>
      </c>
      <c r="E61" s="54"/>
      <c r="F61" s="54"/>
      <c r="G61" s="54"/>
      <c r="H61" s="54"/>
      <c r="I61" s="54"/>
      <c r="J61" s="54"/>
      <c r="K61" s="54"/>
      <c r="L61" s="54"/>
      <c r="M61" s="47"/>
      <c r="N61" s="47"/>
      <c r="O61" s="47"/>
      <c r="P61" s="47"/>
      <c r="Q61" s="47"/>
      <c r="S61" s="55" t="s">
        <v>19</v>
      </c>
      <c r="T61" s="55"/>
      <c r="U61" s="55"/>
      <c r="V61" s="55"/>
      <c r="W61" s="55"/>
      <c r="X61" s="55"/>
      <c r="Y61" s="45"/>
    </row>
    <row r="62" spans="1:26" s="17" customFormat="1" ht="23.25" customHeight="1" thickTop="1" x14ac:dyDescent="0.2">
      <c r="A62" s="56" t="s">
        <v>16</v>
      </c>
      <c r="B62" s="56"/>
      <c r="C62" s="56"/>
      <c r="D62" s="56"/>
      <c r="E62" s="56"/>
      <c r="F62" s="30"/>
      <c r="G62" s="30"/>
      <c r="H62" s="30"/>
      <c r="I62" s="31"/>
      <c r="J62" s="32"/>
      <c r="K62" s="32"/>
      <c r="L62" s="32"/>
      <c r="M62" s="26"/>
      <c r="N62" s="26"/>
      <c r="O62" s="26"/>
      <c r="P62" s="26"/>
      <c r="Q62" s="26"/>
      <c r="R62" s="26"/>
      <c r="S62" s="26"/>
      <c r="T62" s="33"/>
      <c r="U62" s="33"/>
      <c r="V62" s="33"/>
      <c r="W62" s="33"/>
      <c r="X62" s="26"/>
      <c r="Y62" s="44"/>
    </row>
    <row r="63" spans="1:26" s="17" customFormat="1" ht="27.95" customHeight="1" x14ac:dyDescent="0.2">
      <c r="A63" s="34"/>
      <c r="B63" s="52" t="s">
        <v>17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35"/>
      <c r="P63" s="34"/>
      <c r="Q63" s="34"/>
      <c r="R63" s="34"/>
      <c r="S63" s="34"/>
      <c r="T63" s="34"/>
      <c r="U63" s="34"/>
      <c r="V63" s="34"/>
      <c r="W63" s="34"/>
      <c r="X63" s="34"/>
      <c r="Y63" s="44"/>
      <c r="Z63" s="17" t="s">
        <v>14</v>
      </c>
    </row>
    <row r="64" spans="1:26" s="17" customFormat="1" ht="27.95" customHeight="1" x14ac:dyDescent="0.2">
      <c r="B64" s="53" t="s">
        <v>32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35"/>
      <c r="P64" s="36"/>
      <c r="Q64" s="36"/>
      <c r="R64" s="36"/>
      <c r="S64" s="36"/>
      <c r="T64" s="36"/>
      <c r="U64" s="36"/>
      <c r="V64" s="36"/>
      <c r="W64" s="36"/>
      <c r="X64" s="37"/>
      <c r="Y64" s="44"/>
    </row>
    <row r="65" spans="1:25" s="26" customFormat="1" ht="9.9499999999999993" customHeight="1" x14ac:dyDescent="0.2">
      <c r="B65" s="38"/>
      <c r="C65" s="38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6"/>
      <c r="U65" s="36"/>
      <c r="V65" s="36"/>
      <c r="W65" s="36"/>
      <c r="X65" s="36"/>
      <c r="Y65" s="45"/>
    </row>
    <row r="66" spans="1:25" s="26" customFormat="1" ht="20.100000000000001" customHeight="1" x14ac:dyDescent="0.2">
      <c r="B66" s="57" t="s">
        <v>18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48"/>
      <c r="R66" s="48"/>
      <c r="S66" s="48"/>
      <c r="T66" s="36"/>
      <c r="U66" s="36"/>
      <c r="V66" s="36"/>
      <c r="W66" s="36"/>
      <c r="X66" s="36"/>
      <c r="Y66" s="45"/>
    </row>
    <row r="67" spans="1:25" s="17" customFormat="1" ht="20.100000000000001" customHeight="1" x14ac:dyDescent="0.2">
      <c r="B67" s="50" t="s">
        <v>21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46"/>
      <c r="R67" s="46"/>
      <c r="S67" s="46"/>
      <c r="T67" s="37"/>
      <c r="U67" s="37"/>
      <c r="V67" s="37"/>
      <c r="W67" s="37"/>
      <c r="X67" s="37"/>
      <c r="Y67" s="44"/>
    </row>
    <row r="68" spans="1:25" s="17" customFormat="1" ht="20.100000000000001" customHeight="1" x14ac:dyDescent="0.2">
      <c r="B68" s="50" t="s">
        <v>22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46"/>
      <c r="R68" s="46"/>
      <c r="S68" s="46"/>
      <c r="T68" s="37"/>
      <c r="U68" s="37"/>
      <c r="V68" s="37"/>
      <c r="W68" s="37"/>
      <c r="X68" s="37"/>
      <c r="Y68" s="44"/>
    </row>
    <row r="69" spans="1:25" s="17" customFormat="1" ht="20.100000000000001" customHeight="1" x14ac:dyDescent="0.2">
      <c r="B69" s="50" t="s">
        <v>23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46"/>
      <c r="R69" s="46"/>
      <c r="S69" s="46"/>
      <c r="T69" s="37"/>
      <c r="U69" s="37"/>
      <c r="V69" s="37"/>
      <c r="W69" s="37"/>
      <c r="X69" s="37"/>
      <c r="Y69" s="44"/>
    </row>
    <row r="70" spans="1:25" s="17" customFormat="1" ht="75.75" customHeight="1" x14ac:dyDescent="0.2">
      <c r="N70" s="51" t="s">
        <v>24</v>
      </c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44"/>
    </row>
    <row r="71" spans="1:25" ht="20.25" customHeight="1" thickBot="1" x14ac:dyDescent="0.25">
      <c r="P71" s="16"/>
      <c r="Q71" s="16"/>
      <c r="R71" s="16"/>
      <c r="S71" s="55" t="s">
        <v>19</v>
      </c>
      <c r="T71" s="55"/>
      <c r="U71" s="55"/>
      <c r="V71" s="55"/>
      <c r="W71" s="55"/>
      <c r="X71" s="55"/>
      <c r="Y71" s="43"/>
    </row>
    <row r="72" spans="1:25" s="17" customFormat="1" ht="30" customHeight="1" thickTop="1" x14ac:dyDescent="0.2">
      <c r="A72" s="92" t="s">
        <v>0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44"/>
    </row>
    <row r="73" spans="1:25" s="17" customFormat="1" ht="21.75" customHeight="1" x14ac:dyDescent="0.2">
      <c r="A73" s="88" t="str">
        <f ca="1">TEXT(TODAY(),"ggg")&amp;"　  年　  月　  日 "</f>
        <v xml:space="preserve">令和　  年　  月　  日 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44"/>
    </row>
    <row r="74" spans="1:25" s="17" customFormat="1" ht="29.1" customHeight="1" x14ac:dyDescent="0.2">
      <c r="A74" s="89" t="s">
        <v>31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44"/>
    </row>
    <row r="75" spans="1:25" s="17" customFormat="1" ht="9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4"/>
    </row>
    <row r="76" spans="1:25" s="17" customFormat="1" ht="29.1" customHeight="1" x14ac:dyDescent="0.2">
      <c r="A76" s="49"/>
      <c r="B76" s="49"/>
      <c r="C76" s="89" t="s">
        <v>1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44"/>
    </row>
    <row r="77" spans="1:25" s="17" customFormat="1" ht="9" customHeight="1" x14ac:dyDescent="0.2">
      <c r="Y77" s="44"/>
    </row>
    <row r="78" spans="1:25" s="17" customFormat="1" ht="27.95" customHeight="1" x14ac:dyDescent="0.2">
      <c r="D78" s="90" t="s">
        <v>2</v>
      </c>
      <c r="E78" s="90"/>
      <c r="F78" s="90"/>
      <c r="G78" s="90"/>
      <c r="H78" s="83" t="s">
        <v>3</v>
      </c>
      <c r="I78" s="83"/>
      <c r="J78" s="83"/>
      <c r="K78" s="83"/>
      <c r="L78" s="91" t="str">
        <f ca="1">IF(A73=TEXT(TODAY(),"ggg")&amp;"　  年　  月　  日 ","",L43)</f>
        <v/>
      </c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44"/>
    </row>
    <row r="79" spans="1:25" s="17" customFormat="1" ht="27.95" customHeight="1" x14ac:dyDescent="0.2">
      <c r="H79" s="83" t="s">
        <v>4</v>
      </c>
      <c r="I79" s="83"/>
      <c r="J79" s="83"/>
      <c r="K79" s="83"/>
      <c r="L79" s="84" t="str">
        <f ca="1">IF(A73=TEXT(TODAY(),"ggg")&amp;"　  年　  月　  日 ","",L44)</f>
        <v/>
      </c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5" t="s">
        <v>25</v>
      </c>
      <c r="X79" s="85"/>
      <c r="Y79" s="44"/>
    </row>
    <row r="80" spans="1:25" s="17" customFormat="1" ht="27.95" customHeight="1" x14ac:dyDescent="0.2">
      <c r="H80" s="86" t="s">
        <v>5</v>
      </c>
      <c r="I80" s="86"/>
      <c r="J80" s="86"/>
      <c r="K80" s="86"/>
      <c r="L80" s="87" t="str">
        <f ca="1">IF(A73=TEXT(TODAY(),"ggg")&amp;"　  年　  月　  日 ","",L45)</f>
        <v/>
      </c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44"/>
    </row>
    <row r="81" spans="1:26" s="17" customFormat="1" ht="9.9499999999999993" customHeight="1" x14ac:dyDescent="0.2">
      <c r="J81" s="18"/>
      <c r="K81" s="18"/>
      <c r="L81" s="18"/>
      <c r="Y81" s="44"/>
    </row>
    <row r="82" spans="1:26" s="17" customFormat="1" ht="27.95" customHeight="1" x14ac:dyDescent="0.2">
      <c r="A82" s="64" t="s">
        <v>6</v>
      </c>
      <c r="B82" s="65"/>
      <c r="C82" s="74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6"/>
      <c r="Y82" s="44" t="str">
        <f>IF(C82="","",ROW())</f>
        <v/>
      </c>
    </row>
    <row r="83" spans="1:26" s="17" customFormat="1" ht="27.95" customHeight="1" x14ac:dyDescent="0.2">
      <c r="A83" s="64" t="s">
        <v>7</v>
      </c>
      <c r="B83" s="65"/>
      <c r="C83" s="74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6"/>
      <c r="Y83" s="44"/>
    </row>
    <row r="84" spans="1:26" s="17" customFormat="1" ht="39.950000000000003" customHeight="1" x14ac:dyDescent="0.2">
      <c r="A84" s="64" t="s">
        <v>20</v>
      </c>
      <c r="B84" s="65"/>
      <c r="C84" s="77" t="str">
        <f ca="1">TEXT(TODAY(),"ggg")&amp;"　　 年　　 月　　 日 (　　)"</f>
        <v>令和　　 年　　 月　　 日 (　　)</v>
      </c>
      <c r="D84" s="78"/>
      <c r="E84" s="78"/>
      <c r="F84" s="78"/>
      <c r="G84" s="78"/>
      <c r="H84" s="78"/>
      <c r="I84" s="78"/>
      <c r="J84" s="78"/>
      <c r="K84" s="78"/>
      <c r="L84" s="39" t="s">
        <v>239</v>
      </c>
      <c r="M84" s="78" t="str">
        <f ca="1">TEXT(TODAY(),"ggg")&amp;"　　 年　　 月　　 日 (　　)"</f>
        <v>令和　　 年　　 月　　 日 (　　)</v>
      </c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9"/>
      <c r="Y84" s="44"/>
    </row>
    <row r="85" spans="1:26" s="17" customFormat="1" ht="27.95" customHeight="1" x14ac:dyDescent="0.2">
      <c r="A85" s="64" t="s">
        <v>8</v>
      </c>
      <c r="B85" s="65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2"/>
      <c r="Y85" s="44"/>
    </row>
    <row r="86" spans="1:26" s="17" customFormat="1" ht="27.95" customHeight="1" x14ac:dyDescent="0.2">
      <c r="A86" s="64" t="s">
        <v>9</v>
      </c>
      <c r="B86" s="65"/>
      <c r="C86" s="19" t="s">
        <v>10</v>
      </c>
      <c r="D86" s="68" t="str">
        <f ca="1">IF(A73=TEXT(TODAY(),"ggg")&amp;"　  年　  月　  日 ","",D51)</f>
        <v/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20"/>
      <c r="Y86" s="44"/>
    </row>
    <row r="87" spans="1:26" s="17" customFormat="1" ht="27.95" customHeight="1" x14ac:dyDescent="0.2">
      <c r="A87" s="64"/>
      <c r="B87" s="65"/>
      <c r="C87" s="21" t="s">
        <v>11</v>
      </c>
      <c r="D87" s="69" t="str">
        <f ca="1">IF(A73=TEXT(TODAY(),"ggg")&amp;"　  年　  月　  日 ","",D52)</f>
        <v/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20"/>
      <c r="Y87" s="44"/>
    </row>
    <row r="88" spans="1:26" s="17" customFormat="1" ht="27.95" customHeight="1" x14ac:dyDescent="0.2">
      <c r="A88" s="66"/>
      <c r="B88" s="67"/>
      <c r="C88" s="21" t="s">
        <v>12</v>
      </c>
      <c r="D88" s="70" t="str">
        <f ca="1">IF(A73=TEXT(TODAY(),"ggg")&amp;"　  年　  月　  日 ","",D53)</f>
        <v/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20"/>
      <c r="Y88" s="44"/>
    </row>
    <row r="89" spans="1:26" s="17" customFormat="1" ht="9" customHeight="1" x14ac:dyDescent="0.2">
      <c r="A89" s="22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0"/>
      <c r="Y89" s="44"/>
    </row>
    <row r="90" spans="1:26" s="17" customFormat="1" ht="27.95" customHeight="1" x14ac:dyDescent="0.2">
      <c r="A90" s="64" t="s">
        <v>13</v>
      </c>
      <c r="B90" s="65"/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3"/>
      <c r="Y90" s="44"/>
      <c r="Z90" s="17" t="s">
        <v>14</v>
      </c>
    </row>
    <row r="91" spans="1:26" s="17" customFormat="1" ht="11.25" customHeight="1" x14ac:dyDescent="0.2">
      <c r="A91" s="25"/>
      <c r="B91" s="25"/>
      <c r="C91" s="26"/>
      <c r="D91" s="26"/>
      <c r="E91" s="26"/>
      <c r="F91" s="26"/>
      <c r="G91" s="26"/>
      <c r="H91" s="26"/>
      <c r="I91" s="27"/>
      <c r="J91" s="27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44"/>
    </row>
    <row r="92" spans="1:26" s="17" customFormat="1" ht="19.5" customHeight="1" x14ac:dyDescent="0.2">
      <c r="A92" s="25"/>
      <c r="B92" s="25"/>
      <c r="C92" s="26"/>
      <c r="G92" s="61" t="s">
        <v>26</v>
      </c>
      <c r="H92" s="62"/>
      <c r="I92" s="63"/>
      <c r="J92" s="61" t="s">
        <v>255</v>
      </c>
      <c r="K92" s="62"/>
      <c r="L92" s="63"/>
      <c r="M92" s="61" t="s">
        <v>27</v>
      </c>
      <c r="N92" s="62"/>
      <c r="O92" s="63"/>
      <c r="P92" s="61" t="s">
        <v>28</v>
      </c>
      <c r="Q92" s="62"/>
      <c r="R92" s="63"/>
      <c r="S92" s="61" t="s">
        <v>29</v>
      </c>
      <c r="T92" s="62"/>
      <c r="U92" s="63"/>
      <c r="V92" s="61" t="s">
        <v>30</v>
      </c>
      <c r="W92" s="62"/>
      <c r="X92" s="63"/>
      <c r="Y92" s="44"/>
    </row>
    <row r="93" spans="1:26" s="17" customFormat="1" ht="45" customHeight="1" x14ac:dyDescent="0.2">
      <c r="A93" s="25"/>
      <c r="B93" s="25"/>
      <c r="C93" s="26"/>
      <c r="G93" s="58"/>
      <c r="H93" s="59"/>
      <c r="I93" s="60"/>
      <c r="J93" s="58"/>
      <c r="K93" s="59"/>
      <c r="L93" s="60"/>
      <c r="M93" s="58"/>
      <c r="N93" s="59"/>
      <c r="O93" s="60"/>
      <c r="P93" s="58"/>
      <c r="Q93" s="59"/>
      <c r="R93" s="60"/>
      <c r="S93" s="58"/>
      <c r="T93" s="59"/>
      <c r="U93" s="60"/>
      <c r="V93" s="58"/>
      <c r="W93" s="59"/>
      <c r="X93" s="60"/>
      <c r="Y93" s="44"/>
    </row>
    <row r="94" spans="1:26" s="26" customFormat="1" ht="18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45"/>
    </row>
    <row r="95" spans="1:26" s="26" customFormat="1" ht="18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45"/>
    </row>
    <row r="96" spans="1:26" s="26" customFormat="1" ht="23.25" customHeight="1" thickBot="1" x14ac:dyDescent="0.25">
      <c r="C96" s="47"/>
      <c r="D96" s="54" t="s">
        <v>15</v>
      </c>
      <c r="E96" s="54"/>
      <c r="F96" s="54"/>
      <c r="G96" s="54"/>
      <c r="H96" s="54"/>
      <c r="I96" s="54"/>
      <c r="J96" s="54"/>
      <c r="K96" s="54"/>
      <c r="L96" s="54"/>
      <c r="M96" s="47"/>
      <c r="N96" s="47"/>
      <c r="O96" s="47"/>
      <c r="P96" s="47"/>
      <c r="Q96" s="47"/>
      <c r="S96" s="55" t="s">
        <v>19</v>
      </c>
      <c r="T96" s="55"/>
      <c r="U96" s="55"/>
      <c r="V96" s="55"/>
      <c r="W96" s="55"/>
      <c r="X96" s="55"/>
      <c r="Y96" s="45"/>
    </row>
    <row r="97" spans="1:26" s="17" customFormat="1" ht="23.25" customHeight="1" thickTop="1" x14ac:dyDescent="0.2">
      <c r="A97" s="56" t="s">
        <v>16</v>
      </c>
      <c r="B97" s="56"/>
      <c r="C97" s="56"/>
      <c r="D97" s="56"/>
      <c r="E97" s="56"/>
      <c r="F97" s="30"/>
      <c r="G97" s="30"/>
      <c r="H97" s="30"/>
      <c r="I97" s="31"/>
      <c r="J97" s="32"/>
      <c r="K97" s="32"/>
      <c r="L97" s="32"/>
      <c r="M97" s="26"/>
      <c r="N97" s="26"/>
      <c r="O97" s="26"/>
      <c r="P97" s="26"/>
      <c r="Q97" s="26"/>
      <c r="R97" s="26"/>
      <c r="S97" s="26"/>
      <c r="T97" s="33"/>
      <c r="U97" s="33"/>
      <c r="V97" s="33"/>
      <c r="W97" s="33"/>
      <c r="X97" s="26"/>
      <c r="Y97" s="44"/>
    </row>
    <row r="98" spans="1:26" s="17" customFormat="1" ht="27.95" customHeight="1" x14ac:dyDescent="0.2">
      <c r="A98" s="34"/>
      <c r="B98" s="52" t="s">
        <v>17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35"/>
      <c r="P98" s="34"/>
      <c r="Q98" s="34"/>
      <c r="R98" s="34"/>
      <c r="S98" s="34"/>
      <c r="T98" s="34"/>
      <c r="U98" s="34"/>
      <c r="V98" s="34"/>
      <c r="W98" s="34"/>
      <c r="X98" s="34"/>
      <c r="Y98" s="44"/>
      <c r="Z98" s="17" t="s">
        <v>14</v>
      </c>
    </row>
    <row r="99" spans="1:26" s="17" customFormat="1" ht="27.95" customHeight="1" x14ac:dyDescent="0.2">
      <c r="B99" s="53" t="s">
        <v>32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35"/>
      <c r="P99" s="36"/>
      <c r="Q99" s="36"/>
      <c r="R99" s="36"/>
      <c r="S99" s="36"/>
      <c r="T99" s="36"/>
      <c r="U99" s="36"/>
      <c r="V99" s="36"/>
      <c r="W99" s="36"/>
      <c r="X99" s="37"/>
      <c r="Y99" s="44"/>
    </row>
    <row r="100" spans="1:26" s="26" customFormat="1" ht="9.9499999999999993" customHeight="1" x14ac:dyDescent="0.2">
      <c r="B100" s="38"/>
      <c r="C100" s="38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6"/>
      <c r="U100" s="36"/>
      <c r="V100" s="36"/>
      <c r="W100" s="36"/>
      <c r="X100" s="36"/>
      <c r="Y100" s="45"/>
    </row>
    <row r="101" spans="1:26" s="26" customFormat="1" ht="20.100000000000001" customHeight="1" x14ac:dyDescent="0.2">
      <c r="B101" s="57" t="s">
        <v>18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48"/>
      <c r="R101" s="48"/>
      <c r="S101" s="48"/>
      <c r="T101" s="36"/>
      <c r="U101" s="36"/>
      <c r="V101" s="36"/>
      <c r="W101" s="36"/>
      <c r="X101" s="36"/>
      <c r="Y101" s="45"/>
    </row>
    <row r="102" spans="1:26" s="17" customFormat="1" ht="20.100000000000001" customHeight="1" x14ac:dyDescent="0.2">
      <c r="B102" s="50" t="s">
        <v>21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46"/>
      <c r="R102" s="46"/>
      <c r="S102" s="46"/>
      <c r="T102" s="37"/>
      <c r="U102" s="37"/>
      <c r="V102" s="37"/>
      <c r="W102" s="37"/>
      <c r="X102" s="37"/>
      <c r="Y102" s="44"/>
    </row>
    <row r="103" spans="1:26" s="17" customFormat="1" ht="20.100000000000001" customHeight="1" x14ac:dyDescent="0.2">
      <c r="B103" s="50" t="s">
        <v>22</v>
      </c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46"/>
      <c r="R103" s="46"/>
      <c r="S103" s="46"/>
      <c r="T103" s="37"/>
      <c r="U103" s="37"/>
      <c r="V103" s="37"/>
      <c r="W103" s="37"/>
      <c r="X103" s="37"/>
      <c r="Y103" s="44"/>
    </row>
    <row r="104" spans="1:26" s="17" customFormat="1" ht="20.100000000000001" customHeight="1" x14ac:dyDescent="0.2">
      <c r="B104" s="50" t="s">
        <v>23</v>
      </c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46"/>
      <c r="R104" s="46"/>
      <c r="S104" s="46"/>
      <c r="T104" s="37"/>
      <c r="U104" s="37"/>
      <c r="V104" s="37"/>
      <c r="W104" s="37"/>
      <c r="X104" s="37"/>
      <c r="Y104" s="44"/>
    </row>
    <row r="105" spans="1:26" s="17" customFormat="1" ht="75.75" customHeight="1" x14ac:dyDescent="0.2">
      <c r="N105" s="51" t="s">
        <v>24</v>
      </c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44"/>
    </row>
    <row r="106" spans="1:26" ht="20.25" customHeight="1" thickBot="1" x14ac:dyDescent="0.25">
      <c r="P106" s="16"/>
      <c r="Q106" s="16"/>
      <c r="R106" s="16"/>
      <c r="S106" s="55" t="s">
        <v>19</v>
      </c>
      <c r="T106" s="55"/>
      <c r="U106" s="55"/>
      <c r="V106" s="55"/>
      <c r="W106" s="55"/>
      <c r="X106" s="55"/>
      <c r="Y106" s="43"/>
    </row>
    <row r="107" spans="1:26" s="17" customFormat="1" ht="30" customHeight="1" thickTop="1" x14ac:dyDescent="0.2">
      <c r="A107" s="92" t="s">
        <v>0</v>
      </c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44"/>
    </row>
    <row r="108" spans="1:26" s="17" customFormat="1" ht="21.75" customHeight="1" x14ac:dyDescent="0.2">
      <c r="A108" s="88" t="str">
        <f ca="1">TEXT(TODAY(),"ggg")&amp;"　  年　  月　  日 "</f>
        <v xml:space="preserve">令和　  年　  月　  日 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44"/>
    </row>
    <row r="109" spans="1:26" s="17" customFormat="1" ht="29.1" customHeight="1" x14ac:dyDescent="0.2">
      <c r="A109" s="89" t="s">
        <v>31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44"/>
    </row>
    <row r="110" spans="1:26" s="17" customFormat="1" ht="9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4"/>
    </row>
    <row r="111" spans="1:26" s="17" customFormat="1" ht="29.1" customHeight="1" x14ac:dyDescent="0.2">
      <c r="A111" s="49"/>
      <c r="B111" s="49"/>
      <c r="C111" s="89" t="s">
        <v>1</v>
      </c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44"/>
    </row>
    <row r="112" spans="1:26" s="17" customFormat="1" ht="9" customHeight="1" x14ac:dyDescent="0.2">
      <c r="Y112" s="44"/>
    </row>
    <row r="113" spans="1:26" s="17" customFormat="1" ht="27.95" customHeight="1" x14ac:dyDescent="0.2">
      <c r="D113" s="90" t="s">
        <v>2</v>
      </c>
      <c r="E113" s="90"/>
      <c r="F113" s="90"/>
      <c r="G113" s="90"/>
      <c r="H113" s="83" t="s">
        <v>3</v>
      </c>
      <c r="I113" s="83"/>
      <c r="J113" s="83"/>
      <c r="K113" s="83"/>
      <c r="L113" s="91" t="str">
        <f ca="1">IF(A108=TEXT(TODAY(),"ggg")&amp;"　  年　  月　  日 ","",L78)</f>
        <v/>
      </c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44"/>
    </row>
    <row r="114" spans="1:26" s="17" customFormat="1" ht="27.95" customHeight="1" x14ac:dyDescent="0.2">
      <c r="H114" s="83" t="s">
        <v>4</v>
      </c>
      <c r="I114" s="83"/>
      <c r="J114" s="83"/>
      <c r="K114" s="83"/>
      <c r="L114" s="84" t="str">
        <f ca="1">IF(A108=TEXT(TODAY(),"ggg")&amp;"　  年　  月　  日 ","",L79)</f>
        <v/>
      </c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5" t="s">
        <v>25</v>
      </c>
      <c r="X114" s="85"/>
      <c r="Y114" s="44"/>
    </row>
    <row r="115" spans="1:26" s="17" customFormat="1" ht="27.95" customHeight="1" x14ac:dyDescent="0.2">
      <c r="H115" s="86" t="s">
        <v>5</v>
      </c>
      <c r="I115" s="86"/>
      <c r="J115" s="86"/>
      <c r="K115" s="86"/>
      <c r="L115" s="87" t="str">
        <f ca="1">IF(A108=TEXT(TODAY(),"ggg")&amp;"　  年　  月　  日 ","",L80)</f>
        <v/>
      </c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44"/>
    </row>
    <row r="116" spans="1:26" s="17" customFormat="1" ht="9.9499999999999993" customHeight="1" x14ac:dyDescent="0.2">
      <c r="J116" s="18"/>
      <c r="K116" s="18"/>
      <c r="L116" s="18"/>
      <c r="Y116" s="44"/>
    </row>
    <row r="117" spans="1:26" s="17" customFormat="1" ht="27.95" customHeight="1" x14ac:dyDescent="0.2">
      <c r="A117" s="64" t="s">
        <v>6</v>
      </c>
      <c r="B117" s="65"/>
      <c r="C117" s="74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6"/>
      <c r="Y117" s="44" t="str">
        <f>IF(C117="","",ROW())</f>
        <v/>
      </c>
    </row>
    <row r="118" spans="1:26" s="17" customFormat="1" ht="27.95" customHeight="1" x14ac:dyDescent="0.2">
      <c r="A118" s="64" t="s">
        <v>7</v>
      </c>
      <c r="B118" s="65"/>
      <c r="C118" s="7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6"/>
      <c r="Y118" s="44"/>
    </row>
    <row r="119" spans="1:26" s="17" customFormat="1" ht="39.950000000000003" customHeight="1" x14ac:dyDescent="0.2">
      <c r="A119" s="64" t="s">
        <v>20</v>
      </c>
      <c r="B119" s="65"/>
      <c r="C119" s="77" t="str">
        <f ca="1">TEXT(TODAY(),"ggg")&amp;"　　 年　　 月　　 日 (　　)"</f>
        <v>令和　　 年　　 月　　 日 (　　)</v>
      </c>
      <c r="D119" s="78"/>
      <c r="E119" s="78"/>
      <c r="F119" s="78"/>
      <c r="G119" s="78"/>
      <c r="H119" s="78"/>
      <c r="I119" s="78"/>
      <c r="J119" s="78"/>
      <c r="K119" s="78"/>
      <c r="L119" s="39" t="s">
        <v>239</v>
      </c>
      <c r="M119" s="78" t="str">
        <f ca="1">TEXT(TODAY(),"ggg")&amp;"　　 年　　 月　　 日 (　　)"</f>
        <v>令和　　 年　　 月　　 日 (　　)</v>
      </c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9"/>
      <c r="Y119" s="44"/>
    </row>
    <row r="120" spans="1:26" s="17" customFormat="1" ht="27.95" customHeight="1" x14ac:dyDescent="0.2">
      <c r="A120" s="64" t="s">
        <v>8</v>
      </c>
      <c r="B120" s="65"/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2"/>
      <c r="Y120" s="44"/>
    </row>
    <row r="121" spans="1:26" s="17" customFormat="1" ht="27.95" customHeight="1" x14ac:dyDescent="0.2">
      <c r="A121" s="64" t="s">
        <v>9</v>
      </c>
      <c r="B121" s="65"/>
      <c r="C121" s="19" t="s">
        <v>10</v>
      </c>
      <c r="D121" s="68" t="str">
        <f ca="1">IF(A108=TEXT(TODAY(),"ggg")&amp;"　  年　  月　  日 ","",D86)</f>
        <v/>
      </c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20"/>
      <c r="Y121" s="44"/>
    </row>
    <row r="122" spans="1:26" s="17" customFormat="1" ht="27.95" customHeight="1" x14ac:dyDescent="0.2">
      <c r="A122" s="64"/>
      <c r="B122" s="65"/>
      <c r="C122" s="21" t="s">
        <v>11</v>
      </c>
      <c r="D122" s="69" t="str">
        <f ca="1">IF(A108=TEXT(TODAY(),"ggg")&amp;"　  年　  月　  日 ","",D87)</f>
        <v/>
      </c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20"/>
      <c r="Y122" s="44"/>
    </row>
    <row r="123" spans="1:26" s="17" customFormat="1" ht="27.95" customHeight="1" x14ac:dyDescent="0.2">
      <c r="A123" s="66"/>
      <c r="B123" s="67"/>
      <c r="C123" s="21" t="s">
        <v>12</v>
      </c>
      <c r="D123" s="70" t="str">
        <f ca="1">IF(A108=TEXT(TODAY(),"ggg")&amp;"　  年　  月　  日 ","",D88)</f>
        <v/>
      </c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20"/>
      <c r="Y123" s="44"/>
    </row>
    <row r="124" spans="1:26" s="17" customFormat="1" ht="9" customHeight="1" x14ac:dyDescent="0.2">
      <c r="A124" s="22"/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0"/>
      <c r="Y124" s="44"/>
    </row>
    <row r="125" spans="1:26" s="17" customFormat="1" ht="27.95" customHeight="1" x14ac:dyDescent="0.2">
      <c r="A125" s="64" t="s">
        <v>13</v>
      </c>
      <c r="B125" s="65"/>
      <c r="C125" s="71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3"/>
      <c r="Y125" s="44"/>
      <c r="Z125" s="17" t="s">
        <v>14</v>
      </c>
    </row>
    <row r="126" spans="1:26" s="17" customFormat="1" ht="11.25" customHeight="1" x14ac:dyDescent="0.2">
      <c r="A126" s="25"/>
      <c r="B126" s="25"/>
      <c r="C126" s="26"/>
      <c r="D126" s="26"/>
      <c r="E126" s="26"/>
      <c r="F126" s="26"/>
      <c r="G126" s="26"/>
      <c r="H126" s="26"/>
      <c r="I126" s="27"/>
      <c r="J126" s="27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44"/>
    </row>
    <row r="127" spans="1:26" s="17" customFormat="1" ht="19.5" customHeight="1" x14ac:dyDescent="0.2">
      <c r="A127" s="25"/>
      <c r="B127" s="25"/>
      <c r="C127" s="26"/>
      <c r="G127" s="61" t="s">
        <v>26</v>
      </c>
      <c r="H127" s="62"/>
      <c r="I127" s="63"/>
      <c r="J127" s="61" t="s">
        <v>255</v>
      </c>
      <c r="K127" s="62"/>
      <c r="L127" s="63"/>
      <c r="M127" s="61" t="s">
        <v>27</v>
      </c>
      <c r="N127" s="62"/>
      <c r="O127" s="63"/>
      <c r="P127" s="61" t="s">
        <v>28</v>
      </c>
      <c r="Q127" s="62"/>
      <c r="R127" s="63"/>
      <c r="S127" s="61" t="s">
        <v>29</v>
      </c>
      <c r="T127" s="62"/>
      <c r="U127" s="63"/>
      <c r="V127" s="61" t="s">
        <v>30</v>
      </c>
      <c r="W127" s="62"/>
      <c r="X127" s="63"/>
      <c r="Y127" s="44"/>
    </row>
    <row r="128" spans="1:26" s="17" customFormat="1" ht="45" customHeight="1" x14ac:dyDescent="0.2">
      <c r="A128" s="25"/>
      <c r="B128" s="25"/>
      <c r="C128" s="26"/>
      <c r="G128" s="58"/>
      <c r="H128" s="59"/>
      <c r="I128" s="60"/>
      <c r="J128" s="58"/>
      <c r="K128" s="59"/>
      <c r="L128" s="60"/>
      <c r="M128" s="58"/>
      <c r="N128" s="59"/>
      <c r="O128" s="60"/>
      <c r="P128" s="58"/>
      <c r="Q128" s="59"/>
      <c r="R128" s="60"/>
      <c r="S128" s="58"/>
      <c r="T128" s="59"/>
      <c r="U128" s="60"/>
      <c r="V128" s="58"/>
      <c r="W128" s="59"/>
      <c r="X128" s="60"/>
      <c r="Y128" s="44"/>
    </row>
    <row r="129" spans="1:26" s="26" customFormat="1" ht="18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45"/>
    </row>
    <row r="130" spans="1:26" s="26" customFormat="1" ht="18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45"/>
    </row>
    <row r="131" spans="1:26" s="26" customFormat="1" ht="23.25" customHeight="1" thickBot="1" x14ac:dyDescent="0.25">
      <c r="C131" s="47"/>
      <c r="D131" s="54" t="s">
        <v>15</v>
      </c>
      <c r="E131" s="54"/>
      <c r="F131" s="54"/>
      <c r="G131" s="54"/>
      <c r="H131" s="54"/>
      <c r="I131" s="54"/>
      <c r="J131" s="54"/>
      <c r="K131" s="54"/>
      <c r="L131" s="54"/>
      <c r="M131" s="47"/>
      <c r="N131" s="47"/>
      <c r="O131" s="47"/>
      <c r="P131" s="47"/>
      <c r="Q131" s="47"/>
      <c r="S131" s="55" t="s">
        <v>19</v>
      </c>
      <c r="T131" s="55"/>
      <c r="U131" s="55"/>
      <c r="V131" s="55"/>
      <c r="W131" s="55"/>
      <c r="X131" s="55"/>
      <c r="Y131" s="45"/>
    </row>
    <row r="132" spans="1:26" s="17" customFormat="1" ht="23.25" customHeight="1" thickTop="1" x14ac:dyDescent="0.2">
      <c r="A132" s="56" t="s">
        <v>16</v>
      </c>
      <c r="B132" s="56"/>
      <c r="C132" s="56"/>
      <c r="D132" s="56"/>
      <c r="E132" s="56"/>
      <c r="F132" s="30"/>
      <c r="G132" s="30"/>
      <c r="H132" s="30"/>
      <c r="I132" s="31"/>
      <c r="J132" s="32"/>
      <c r="K132" s="32"/>
      <c r="L132" s="32"/>
      <c r="M132" s="26"/>
      <c r="N132" s="26"/>
      <c r="O132" s="26"/>
      <c r="P132" s="26"/>
      <c r="Q132" s="26"/>
      <c r="R132" s="26"/>
      <c r="S132" s="26"/>
      <c r="T132" s="33"/>
      <c r="U132" s="33"/>
      <c r="V132" s="33"/>
      <c r="W132" s="33"/>
      <c r="X132" s="26"/>
      <c r="Y132" s="44"/>
    </row>
    <row r="133" spans="1:26" s="17" customFormat="1" ht="27.95" customHeight="1" x14ac:dyDescent="0.2">
      <c r="A133" s="34"/>
      <c r="B133" s="52" t="s">
        <v>17</v>
      </c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35"/>
      <c r="P133" s="34"/>
      <c r="Q133" s="34"/>
      <c r="R133" s="34"/>
      <c r="S133" s="34"/>
      <c r="T133" s="34"/>
      <c r="U133" s="34"/>
      <c r="V133" s="34"/>
      <c r="W133" s="34"/>
      <c r="X133" s="34"/>
      <c r="Y133" s="44"/>
      <c r="Z133" s="17" t="s">
        <v>14</v>
      </c>
    </row>
    <row r="134" spans="1:26" s="17" customFormat="1" ht="27.95" customHeight="1" x14ac:dyDescent="0.2">
      <c r="B134" s="53" t="s">
        <v>32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35"/>
      <c r="P134" s="36"/>
      <c r="Q134" s="36"/>
      <c r="R134" s="36"/>
      <c r="S134" s="36"/>
      <c r="T134" s="36"/>
      <c r="U134" s="36"/>
      <c r="V134" s="36"/>
      <c r="W134" s="36"/>
      <c r="X134" s="37"/>
      <c r="Y134" s="44"/>
    </row>
    <row r="135" spans="1:26" s="26" customFormat="1" ht="9.9499999999999993" customHeight="1" x14ac:dyDescent="0.2">
      <c r="B135" s="38"/>
      <c r="C135" s="3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6"/>
      <c r="U135" s="36"/>
      <c r="V135" s="36"/>
      <c r="W135" s="36"/>
      <c r="X135" s="36"/>
      <c r="Y135" s="45"/>
    </row>
    <row r="136" spans="1:26" s="26" customFormat="1" ht="20.100000000000001" customHeight="1" x14ac:dyDescent="0.2">
      <c r="B136" s="57" t="s">
        <v>18</v>
      </c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48"/>
      <c r="R136" s="48"/>
      <c r="S136" s="48"/>
      <c r="T136" s="36"/>
      <c r="U136" s="36"/>
      <c r="V136" s="36"/>
      <c r="W136" s="36"/>
      <c r="X136" s="36"/>
      <c r="Y136" s="45"/>
    </row>
    <row r="137" spans="1:26" s="17" customFormat="1" ht="20.100000000000001" customHeight="1" x14ac:dyDescent="0.2">
      <c r="B137" s="50" t="s">
        <v>21</v>
      </c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46"/>
      <c r="R137" s="46"/>
      <c r="S137" s="46"/>
      <c r="T137" s="37"/>
      <c r="U137" s="37"/>
      <c r="V137" s="37"/>
      <c r="W137" s="37"/>
      <c r="X137" s="37"/>
      <c r="Y137" s="44"/>
    </row>
    <row r="138" spans="1:26" s="17" customFormat="1" ht="20.100000000000001" customHeight="1" x14ac:dyDescent="0.2">
      <c r="B138" s="50" t="s">
        <v>22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46"/>
      <c r="R138" s="46"/>
      <c r="S138" s="46"/>
      <c r="T138" s="37"/>
      <c r="U138" s="37"/>
      <c r="V138" s="37"/>
      <c r="W138" s="37"/>
      <c r="X138" s="37"/>
      <c r="Y138" s="44"/>
    </row>
    <row r="139" spans="1:26" s="17" customFormat="1" ht="20.100000000000001" customHeight="1" x14ac:dyDescent="0.2">
      <c r="B139" s="50" t="s">
        <v>23</v>
      </c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46"/>
      <c r="R139" s="46"/>
      <c r="S139" s="46"/>
      <c r="T139" s="37"/>
      <c r="U139" s="37"/>
      <c r="V139" s="37"/>
      <c r="W139" s="37"/>
      <c r="X139" s="37"/>
      <c r="Y139" s="44"/>
    </row>
    <row r="140" spans="1:26" s="17" customFormat="1" ht="75.75" customHeight="1" x14ac:dyDescent="0.2">
      <c r="N140" s="51" t="s">
        <v>24</v>
      </c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44"/>
    </row>
  </sheetData>
  <sheetProtection formatCells="0" formatColumns="0" formatRows="0"/>
  <mergeCells count="200">
    <mergeCell ref="H9:K9"/>
    <mergeCell ref="L9:V9"/>
    <mergeCell ref="W9:X9"/>
    <mergeCell ref="H10:K10"/>
    <mergeCell ref="L10:X10"/>
    <mergeCell ref="A12:B12"/>
    <mergeCell ref="C12:X12"/>
    <mergeCell ref="S1:X1"/>
    <mergeCell ref="A2:X2"/>
    <mergeCell ref="A3:X3"/>
    <mergeCell ref="A4:X4"/>
    <mergeCell ref="C6:X6"/>
    <mergeCell ref="D8:G8"/>
    <mergeCell ref="H8:K8"/>
    <mergeCell ref="L8:X8"/>
    <mergeCell ref="A16:B18"/>
    <mergeCell ref="D16:W16"/>
    <mergeCell ref="D17:W17"/>
    <mergeCell ref="D18:W18"/>
    <mergeCell ref="A20:B20"/>
    <mergeCell ref="C20:X20"/>
    <mergeCell ref="A13:B13"/>
    <mergeCell ref="C13:X13"/>
    <mergeCell ref="A14:B14"/>
    <mergeCell ref="C14:K14"/>
    <mergeCell ref="M14:X14"/>
    <mergeCell ref="A15:B15"/>
    <mergeCell ref="C15:X15"/>
    <mergeCell ref="G23:I23"/>
    <mergeCell ref="J23:L23"/>
    <mergeCell ref="M23:O23"/>
    <mergeCell ref="P23:R23"/>
    <mergeCell ref="S23:U23"/>
    <mergeCell ref="V23:X23"/>
    <mergeCell ref="G22:I22"/>
    <mergeCell ref="J22:L22"/>
    <mergeCell ref="M22:O22"/>
    <mergeCell ref="P22:R22"/>
    <mergeCell ref="S22:U22"/>
    <mergeCell ref="V22:X22"/>
    <mergeCell ref="B31:P31"/>
    <mergeCell ref="B32:P32"/>
    <mergeCell ref="B33:P33"/>
    <mergeCell ref="B34:P34"/>
    <mergeCell ref="N35:X35"/>
    <mergeCell ref="S36:X36"/>
    <mergeCell ref="D26:L26"/>
    <mergeCell ref="S26:X26"/>
    <mergeCell ref="A27:E27"/>
    <mergeCell ref="H44:K44"/>
    <mergeCell ref="L44:V44"/>
    <mergeCell ref="W44:X44"/>
    <mergeCell ref="H45:K45"/>
    <mergeCell ref="L45:X45"/>
    <mergeCell ref="A47:B47"/>
    <mergeCell ref="C47:X47"/>
    <mergeCell ref="A37:X37"/>
    <mergeCell ref="A38:X38"/>
    <mergeCell ref="A39:X39"/>
    <mergeCell ref="C41:X41"/>
    <mergeCell ref="D43:G43"/>
    <mergeCell ref="H43:K43"/>
    <mergeCell ref="L43:X43"/>
    <mergeCell ref="A51:B53"/>
    <mergeCell ref="D51:W51"/>
    <mergeCell ref="D52:W52"/>
    <mergeCell ref="D53:W53"/>
    <mergeCell ref="A55:B55"/>
    <mergeCell ref="C55:X55"/>
    <mergeCell ref="A48:B48"/>
    <mergeCell ref="C48:X48"/>
    <mergeCell ref="A49:B49"/>
    <mergeCell ref="C49:K49"/>
    <mergeCell ref="M49:X49"/>
    <mergeCell ref="A50:B50"/>
    <mergeCell ref="C50:X50"/>
    <mergeCell ref="B66:P66"/>
    <mergeCell ref="B67:P67"/>
    <mergeCell ref="B68:P68"/>
    <mergeCell ref="B69:P69"/>
    <mergeCell ref="N70:X70"/>
    <mergeCell ref="B28:N28"/>
    <mergeCell ref="B29:N29"/>
    <mergeCell ref="B63:N63"/>
    <mergeCell ref="B64:N64"/>
    <mergeCell ref="D61:L61"/>
    <mergeCell ref="S61:X61"/>
    <mergeCell ref="A62:E62"/>
    <mergeCell ref="G58:I58"/>
    <mergeCell ref="J58:L58"/>
    <mergeCell ref="M58:O58"/>
    <mergeCell ref="P58:R58"/>
    <mergeCell ref="S58:U58"/>
    <mergeCell ref="V58:X58"/>
    <mergeCell ref="G57:I57"/>
    <mergeCell ref="J57:L57"/>
    <mergeCell ref="M57:O57"/>
    <mergeCell ref="P57:R57"/>
    <mergeCell ref="S57:U57"/>
    <mergeCell ref="V57:X57"/>
    <mergeCell ref="H79:K79"/>
    <mergeCell ref="L79:V79"/>
    <mergeCell ref="W79:X79"/>
    <mergeCell ref="H80:K80"/>
    <mergeCell ref="L80:X80"/>
    <mergeCell ref="A82:B82"/>
    <mergeCell ref="C82:X82"/>
    <mergeCell ref="S71:X71"/>
    <mergeCell ref="A72:X72"/>
    <mergeCell ref="A73:X73"/>
    <mergeCell ref="A74:X74"/>
    <mergeCell ref="C76:X76"/>
    <mergeCell ref="D78:G78"/>
    <mergeCell ref="H78:K78"/>
    <mergeCell ref="L78:X78"/>
    <mergeCell ref="A86:B88"/>
    <mergeCell ref="D86:W86"/>
    <mergeCell ref="D87:W87"/>
    <mergeCell ref="D88:W88"/>
    <mergeCell ref="A90:B90"/>
    <mergeCell ref="C90:X90"/>
    <mergeCell ref="A83:B83"/>
    <mergeCell ref="C83:X83"/>
    <mergeCell ref="A84:B84"/>
    <mergeCell ref="C84:K84"/>
    <mergeCell ref="M84:X84"/>
    <mergeCell ref="A85:B85"/>
    <mergeCell ref="C85:X85"/>
    <mergeCell ref="G93:I93"/>
    <mergeCell ref="J93:L93"/>
    <mergeCell ref="M93:O93"/>
    <mergeCell ref="P93:R93"/>
    <mergeCell ref="S93:U93"/>
    <mergeCell ref="V93:X93"/>
    <mergeCell ref="G92:I92"/>
    <mergeCell ref="J92:L92"/>
    <mergeCell ref="M92:O92"/>
    <mergeCell ref="P92:R92"/>
    <mergeCell ref="S92:U92"/>
    <mergeCell ref="V92:X92"/>
    <mergeCell ref="B102:P102"/>
    <mergeCell ref="B103:P103"/>
    <mergeCell ref="B104:P104"/>
    <mergeCell ref="N105:X105"/>
    <mergeCell ref="S106:X106"/>
    <mergeCell ref="A107:X107"/>
    <mergeCell ref="D96:L96"/>
    <mergeCell ref="S96:X96"/>
    <mergeCell ref="A97:E97"/>
    <mergeCell ref="B98:N98"/>
    <mergeCell ref="B99:N99"/>
    <mergeCell ref="B101:P101"/>
    <mergeCell ref="H114:K114"/>
    <mergeCell ref="L114:V114"/>
    <mergeCell ref="W114:X114"/>
    <mergeCell ref="H115:K115"/>
    <mergeCell ref="L115:X115"/>
    <mergeCell ref="A117:B117"/>
    <mergeCell ref="C117:X117"/>
    <mergeCell ref="A108:X108"/>
    <mergeCell ref="A109:X109"/>
    <mergeCell ref="C111:X111"/>
    <mergeCell ref="D113:G113"/>
    <mergeCell ref="H113:K113"/>
    <mergeCell ref="L113:X113"/>
    <mergeCell ref="A121:B123"/>
    <mergeCell ref="D121:W121"/>
    <mergeCell ref="D122:W122"/>
    <mergeCell ref="D123:W123"/>
    <mergeCell ref="A125:B125"/>
    <mergeCell ref="C125:X125"/>
    <mergeCell ref="A118:B118"/>
    <mergeCell ref="C118:X118"/>
    <mergeCell ref="A119:B119"/>
    <mergeCell ref="C119:K119"/>
    <mergeCell ref="M119:X119"/>
    <mergeCell ref="A120:B120"/>
    <mergeCell ref="C120:X120"/>
    <mergeCell ref="G128:I128"/>
    <mergeCell ref="J128:L128"/>
    <mergeCell ref="M128:O128"/>
    <mergeCell ref="P128:R128"/>
    <mergeCell ref="S128:U128"/>
    <mergeCell ref="V128:X128"/>
    <mergeCell ref="G127:I127"/>
    <mergeCell ref="J127:L127"/>
    <mergeCell ref="M127:O127"/>
    <mergeCell ref="P127:R127"/>
    <mergeCell ref="S127:U127"/>
    <mergeCell ref="V127:X127"/>
    <mergeCell ref="B137:P137"/>
    <mergeCell ref="B138:P138"/>
    <mergeCell ref="B139:P139"/>
    <mergeCell ref="N140:X140"/>
    <mergeCell ref="D131:L131"/>
    <mergeCell ref="S131:X131"/>
    <mergeCell ref="A132:E132"/>
    <mergeCell ref="B133:N133"/>
    <mergeCell ref="B134:N134"/>
    <mergeCell ref="B136:P136"/>
  </mergeCells>
  <phoneticPr fontId="1"/>
  <conditionalFormatting sqref="L10">
    <cfRule type="expression" dxfId="47" priority="48">
      <formula>AND($L9&lt;&gt;"",OR($L10="未登録",$L10=""))</formula>
    </cfRule>
  </conditionalFormatting>
  <conditionalFormatting sqref="D18">
    <cfRule type="expression" dxfId="46" priority="47">
      <formula>AND($D16&lt;&gt;"",OR($D18="",$D18="未登録"))</formula>
    </cfRule>
  </conditionalFormatting>
  <conditionalFormatting sqref="A3:X3">
    <cfRule type="expression" dxfId="45" priority="46">
      <formula>$A$3=TEXT(TODAY(),"ggg")&amp;"　  年　  月　  日 "</formula>
    </cfRule>
  </conditionalFormatting>
  <conditionalFormatting sqref="L8:X8">
    <cfRule type="expression" dxfId="44" priority="45">
      <formula>AND($A$3&lt;&gt;TEXT(TODAY(),"ggg")&amp;"　  年　  月　  日 ",$L$8="")</formula>
    </cfRule>
  </conditionalFormatting>
  <conditionalFormatting sqref="L9:V9">
    <cfRule type="expression" dxfId="43" priority="44">
      <formula>AND($L8&lt;&gt;"",$L9="")</formula>
    </cfRule>
  </conditionalFormatting>
  <conditionalFormatting sqref="C12:X12">
    <cfRule type="expression" dxfId="42" priority="43">
      <formula>AND($L9&lt;&gt;"",$C12="",ISNUMBER($L10))</formula>
    </cfRule>
  </conditionalFormatting>
  <conditionalFormatting sqref="C13:X13">
    <cfRule type="expression" dxfId="41" priority="42">
      <formula>AND($C12&lt;&gt;"",$C13="")</formula>
    </cfRule>
  </conditionalFormatting>
  <conditionalFormatting sqref="C14:K14">
    <cfRule type="expression" dxfId="40" priority="41">
      <formula>AND($C13&lt;&gt;"",$C14=TEXT(TODAY(),"ggg")&amp;"　　 年　　 月　　 日 (　　)")</formula>
    </cfRule>
  </conditionalFormatting>
  <conditionalFormatting sqref="M14:X14">
    <cfRule type="expression" dxfId="39" priority="40">
      <formula>AND($C14&lt;&gt;TEXT(TODAY(),"ggg")&amp;"　　 年　　 月　　 日 (　　)",$M14=TEXT(TODAY(),"ggg")&amp;"　　 年　　 月　　 日 (　　)")</formula>
    </cfRule>
  </conditionalFormatting>
  <conditionalFormatting sqref="C15:X15">
    <cfRule type="expression" dxfId="38" priority="39">
      <formula>AND($C15="",$M14&lt;&gt;TEXT(TODAY(),"ggg")&amp;"　　 年　　 月　　 日 (　　)")</formula>
    </cfRule>
  </conditionalFormatting>
  <conditionalFormatting sqref="D16:W16">
    <cfRule type="expression" dxfId="37" priority="38">
      <formula>AND($C15&lt;&gt;"",$D16="")</formula>
    </cfRule>
  </conditionalFormatting>
  <conditionalFormatting sqref="D17:W17">
    <cfRule type="expression" dxfId="36" priority="37">
      <formula>AND($D16&lt;&gt;"",OR($D17="",$D17="未登録"))</formula>
    </cfRule>
  </conditionalFormatting>
  <conditionalFormatting sqref="L45">
    <cfRule type="expression" dxfId="35" priority="36">
      <formula>AND($L44&lt;&gt;"",OR($L45="未登録",$L45=""))</formula>
    </cfRule>
  </conditionalFormatting>
  <conditionalFormatting sqref="D53">
    <cfRule type="expression" dxfId="34" priority="35">
      <formula>AND($D51&lt;&gt;"",OR($D53="",$D53="未登録"))</formula>
    </cfRule>
  </conditionalFormatting>
  <conditionalFormatting sqref="A38:X38">
    <cfRule type="expression" dxfId="33" priority="34">
      <formula>$A$3=TEXT(TODAY(),"ggg")&amp;"　  年　  月　  日 "</formula>
    </cfRule>
  </conditionalFormatting>
  <conditionalFormatting sqref="L43:X43">
    <cfRule type="expression" dxfId="32" priority="33">
      <formula>AND($A$3&lt;&gt;TEXT(TODAY(),"ggg")&amp;"　  年　  月　  日 ",$L$8="")</formula>
    </cfRule>
  </conditionalFormatting>
  <conditionalFormatting sqref="L44:V44">
    <cfRule type="expression" dxfId="31" priority="32">
      <formula>AND($L43&lt;&gt;"",$L44="")</formula>
    </cfRule>
  </conditionalFormatting>
  <conditionalFormatting sqref="C48:X48">
    <cfRule type="expression" dxfId="30" priority="31">
      <formula>AND($C47&lt;&gt;"",$C48="")</formula>
    </cfRule>
  </conditionalFormatting>
  <conditionalFormatting sqref="C49:K49">
    <cfRule type="expression" dxfId="29" priority="30">
      <formula>AND($C48&lt;&gt;"",$C49=TEXT(TODAY(),"ggg")&amp;"　　 年　　 月　　 日 (　　)")</formula>
    </cfRule>
  </conditionalFormatting>
  <conditionalFormatting sqref="M49:X49">
    <cfRule type="expression" dxfId="28" priority="29">
      <formula>AND($C49&lt;&gt;TEXT(TODAY(),"ggg")&amp;"　　 年　　 月　　 日 (　　)",$M49=TEXT(TODAY(),"ggg")&amp;"　　 年　　 月　　 日 (　　)")</formula>
    </cfRule>
  </conditionalFormatting>
  <conditionalFormatting sqref="C50:X50">
    <cfRule type="expression" dxfId="27" priority="28">
      <formula>AND($C50="",$M49&lt;&gt;TEXT(TODAY(),"ggg")&amp;"　　 年　　 月　　 日 (　　)")</formula>
    </cfRule>
  </conditionalFormatting>
  <conditionalFormatting sqref="D51:W51">
    <cfRule type="expression" dxfId="26" priority="27">
      <formula>AND($C50&lt;&gt;"",$D51="")</formula>
    </cfRule>
  </conditionalFormatting>
  <conditionalFormatting sqref="D52:W52">
    <cfRule type="expression" dxfId="25" priority="26">
      <formula>AND($D51&lt;&gt;"",OR($D52="",$D52="未登録"))</formula>
    </cfRule>
  </conditionalFormatting>
  <conditionalFormatting sqref="C47:X47">
    <cfRule type="expression" dxfId="24" priority="25">
      <formula>AND($L44&lt;&gt;"",$C47="",ISNUMBER($L45))</formula>
    </cfRule>
  </conditionalFormatting>
  <conditionalFormatting sqref="L80">
    <cfRule type="expression" dxfId="23" priority="24">
      <formula>AND($L79&lt;&gt;"",OR($L80="未登録",$L80=""))</formula>
    </cfRule>
  </conditionalFormatting>
  <conditionalFormatting sqref="D88">
    <cfRule type="expression" dxfId="22" priority="23">
      <formula>AND($D86&lt;&gt;"",OR($D88="",$D88="未登録"))</formula>
    </cfRule>
  </conditionalFormatting>
  <conditionalFormatting sqref="A73:X73">
    <cfRule type="expression" dxfId="21" priority="22">
      <formula>$A$3=TEXT(TODAY(),"ggg")&amp;"　  年　  月　  日 "</formula>
    </cfRule>
  </conditionalFormatting>
  <conditionalFormatting sqref="L78:X78">
    <cfRule type="expression" dxfId="20" priority="21">
      <formula>AND($A$3&lt;&gt;TEXT(TODAY(),"ggg")&amp;"　  年　  月　  日 ",$L$8="")</formula>
    </cfRule>
  </conditionalFormatting>
  <conditionalFormatting sqref="L79:V79">
    <cfRule type="expression" dxfId="19" priority="20">
      <formula>AND($L78&lt;&gt;"",$L79="")</formula>
    </cfRule>
  </conditionalFormatting>
  <conditionalFormatting sqref="C83:X83">
    <cfRule type="expression" dxfId="18" priority="19">
      <formula>AND($C82&lt;&gt;"",$C83="")</formula>
    </cfRule>
  </conditionalFormatting>
  <conditionalFormatting sqref="C84:K84">
    <cfRule type="expression" dxfId="17" priority="18">
      <formula>AND($C83&lt;&gt;"",$C84=TEXT(TODAY(),"ggg")&amp;"　　 年　　 月　　 日 (　　)")</formula>
    </cfRule>
  </conditionalFormatting>
  <conditionalFormatting sqref="M84:X84">
    <cfRule type="expression" dxfId="16" priority="17">
      <formula>AND($C84&lt;&gt;TEXT(TODAY(),"ggg")&amp;"　　 年　　 月　　 日 (　　)",$M84=TEXT(TODAY(),"ggg")&amp;"　　 年　　 月　　 日 (　　)")</formula>
    </cfRule>
  </conditionalFormatting>
  <conditionalFormatting sqref="C85:X85">
    <cfRule type="expression" dxfId="15" priority="16">
      <formula>AND($C85="",$M84&lt;&gt;TEXT(TODAY(),"ggg")&amp;"　　 年　　 月　　 日 (　　)")</formula>
    </cfRule>
  </conditionalFormatting>
  <conditionalFormatting sqref="D86:W86">
    <cfRule type="expression" dxfId="14" priority="15">
      <formula>AND($C85&lt;&gt;"",$D86="")</formula>
    </cfRule>
  </conditionalFormatting>
  <conditionalFormatting sqref="D87:W87">
    <cfRule type="expression" dxfId="13" priority="14">
      <formula>AND($D86&lt;&gt;"",OR($D87="",$D87="未登録"))</formula>
    </cfRule>
  </conditionalFormatting>
  <conditionalFormatting sqref="C82:X82">
    <cfRule type="expression" dxfId="12" priority="13">
      <formula>AND($L79&lt;&gt;"",$C82="",ISNUMBER($L80))</formula>
    </cfRule>
  </conditionalFormatting>
  <conditionalFormatting sqref="L115">
    <cfRule type="expression" dxfId="11" priority="12">
      <formula>AND($L114&lt;&gt;"",OR($L115="未登録",$L115=""))</formula>
    </cfRule>
  </conditionalFormatting>
  <conditionalFormatting sqref="D123">
    <cfRule type="expression" dxfId="10" priority="11">
      <formula>AND($D121&lt;&gt;"",OR($D123="",$D123="未登録"))</formula>
    </cfRule>
  </conditionalFormatting>
  <conditionalFormatting sqref="A108:X108">
    <cfRule type="expression" dxfId="9" priority="10">
      <formula>$A$3=TEXT(TODAY(),"ggg")&amp;"　  年　  月　  日 "</formula>
    </cfRule>
  </conditionalFormatting>
  <conditionalFormatting sqref="L113:X113">
    <cfRule type="expression" dxfId="8" priority="9">
      <formula>AND($A$3&lt;&gt;TEXT(TODAY(),"ggg")&amp;"　  年　  月　  日 ",$L$8="")</formula>
    </cfRule>
  </conditionalFormatting>
  <conditionalFormatting sqref="L114:V114">
    <cfRule type="expression" dxfId="7" priority="8">
      <formula>AND($L113&lt;&gt;"",$L114="")</formula>
    </cfRule>
  </conditionalFormatting>
  <conditionalFormatting sqref="C118:X118">
    <cfRule type="expression" dxfId="6" priority="7">
      <formula>AND($C117&lt;&gt;"",$C118="")</formula>
    </cfRule>
  </conditionalFormatting>
  <conditionalFormatting sqref="C119:K119">
    <cfRule type="expression" dxfId="5" priority="6">
      <formula>AND($C118&lt;&gt;"",$C119=TEXT(TODAY(),"ggg")&amp;"　　 年　　 月　　 日 (　　)")</formula>
    </cfRule>
  </conditionalFormatting>
  <conditionalFormatting sqref="M119:X119">
    <cfRule type="expression" dxfId="4" priority="5">
      <formula>AND($C119&lt;&gt;TEXT(TODAY(),"ggg")&amp;"　　 年　　 月　　 日 (　　)",$M119=TEXT(TODAY(),"ggg")&amp;"　　 年　　 月　　 日 (　　)")</formula>
    </cfRule>
  </conditionalFormatting>
  <conditionalFormatting sqref="C120:X120">
    <cfRule type="expression" dxfId="3" priority="4">
      <formula>AND($C120="",$M119&lt;&gt;TEXT(TODAY(),"ggg")&amp;"　　 年　　 月　　 日 (　　)")</formula>
    </cfRule>
  </conditionalFormatting>
  <conditionalFormatting sqref="D121:W121">
    <cfRule type="expression" dxfId="2" priority="3">
      <formula>AND($C120&lt;&gt;"",$D121="")</formula>
    </cfRule>
  </conditionalFormatting>
  <conditionalFormatting sqref="D122:W122">
    <cfRule type="expression" dxfId="1" priority="2">
      <formula>AND($D121&lt;&gt;"",OR($D122="",$D122="未登録"))</formula>
    </cfRule>
  </conditionalFormatting>
  <conditionalFormatting sqref="C117:X117">
    <cfRule type="expression" dxfId="0" priority="1">
      <formula>AND($L114&lt;&gt;"",$C117="",ISNUMBER($L115))</formula>
    </cfRule>
  </conditionalFormatting>
  <dataValidations count="13">
    <dataValidation type="textLength" imeMode="off" allowBlank="1" showInputMessage="1" errorTitle="ハイフンは不要です" error="市外局番、090などは入力します" promptTitle="所属の表示　　　　." prompt="上の日付を入力すると_x000a_[ 申請者 ] データが_x000a_表示されます_x000a_変更する場合は_x000a_直接入力してください" sqref="L45:X45 L80:X80 L115:X115" xr:uid="{00000000-0002-0000-0100-000000000000}">
      <formula1>9</formula1>
      <formula2>10</formula2>
    </dataValidation>
    <dataValidation imeMode="hiragana" allowBlank="1" showInputMessage="1" showErrorMessage="1" promptTitle="所属の表示　　　　." prompt="上の日付を入力すると_x000a_[ 申請者 ] データが_x000a_表示されます_x000a_変更する場合は_x000a_直接入力してください" sqref="L44:V44 L79:V79 L114:V114" xr:uid="{00000000-0002-0000-0100-000001000000}"/>
    <dataValidation type="list" imeMode="hiragana" allowBlank="1" showInputMessage="1" promptTitle="所属の表示　　　　." prompt="上の日付を入力すると_x000a_[ 申請者 ] データが_x000a_表示されます_x000a_変更する場合は_x000a_選択 OR 入力してください" sqref="L43:X43 L78:X78 L113:X113" xr:uid="{00000000-0002-0000-0100-000002000000}">
      <formula1>SCHOOL</formula1>
    </dataValidation>
    <dataValidation imeMode="hiragana" allowBlank="1" showInputMessage="1" showErrorMessage="1" sqref="G22:X22 L9:V9 C20:X20 D16:W16 G57:X57 D51:W51 C55:X55 G92:X92 D86:W86 C90:X90 G127:X127 D121:W121 C125:X125" xr:uid="{00000000-0002-0000-0100-000003000000}"/>
    <dataValidation type="list" imeMode="hiragana" allowBlank="1" showInputMessage="1" promptTitle="所属の選択、または入力" prompt="学校名などはリストから選択、_x000a_リストにない場合は_x000a_直接入力してください" sqref="L8:X8" xr:uid="{00000000-0002-0000-0100-000004000000}">
      <formula1>SCHOOL</formula1>
    </dataValidation>
    <dataValidation type="textLength" imeMode="off" allowBlank="1" showInputMessage="1" errorTitle="ハイフンは不要です" error="市外局番、090などは入力します" promptTitle="電話番号の入力" prompt="市外局番、090など_x000a_を入力してください_x000a_ハイフンは不要です" sqref="L10:X10 D18:W18 D53:W53 D88:W88 D123:W123" xr:uid="{00000000-0002-0000-0100-000005000000}">
      <formula1>9</formula1>
      <formula2>10</formula2>
    </dataValidation>
    <dataValidation type="list" imeMode="hiragana" allowBlank="1" showInputMessage="1" promptTitle="使用目的の入力" prompt="リストから選択、または_x000a_直接入力してください" sqref="C13:X13 C48:X48 C83:X83 C118:X118" xr:uid="{00000000-0002-0000-0100-000006000000}">
      <formula1>"福祉体験学習での使用,イベントでの使用"</formula1>
    </dataValidation>
    <dataValidation imeMode="off" allowBlank="1" showInputMessage="1" showErrorMessage="1" promptTitle="借用終了日の入力" prompt="このセルへ_x000a_入力してください" sqref="M14:X14 M49:X49 M84:X84 M119:X119" xr:uid="{00000000-0002-0000-0100-000007000000}"/>
    <dataValidation imeMode="off" allowBlank="1" showInputMessage="1" showErrorMessage="1" promptTitle="借用開始日の入力" prompt="このセルへ_x000a_入力しください" sqref="C14:K14 C49:K49 C84:K84 C119:K119" xr:uid="{00000000-0002-0000-0100-000008000000}"/>
    <dataValidation type="list" imeMode="hiragana" allowBlank="1" showInputMessage="1" promptTitle="会場の選択、または入力" prompt="リストから選択、または_x000a_直接入力してください" sqref="C15:X15 C50:X50 C85:X85 C120:X120" xr:uid="{00000000-0002-0000-0100-000009000000}">
      <formula1>PLACE</formula1>
    </dataValidation>
    <dataValidation imeMode="off" allowBlank="1" showInputMessage="1" showErrorMessage="1" promptTitle="日付の入力　　." prompt="今日の日付は_x000a_[ Ctrl ] + [ ； ]" sqref="A3:X3 A38:X38 A73:X73 A108:X108" xr:uid="{00000000-0002-0000-0100-00000A000000}"/>
    <dataValidation imeMode="hiragana" allowBlank="1" showInputMessage="1" showErrorMessage="1" promptTitle="住所の表示　　　." prompt="登録されている団体の_x000a_住所が表示されます" sqref="D17:W17 D52:W52 D87:W87 D122:W122" xr:uid="{00000000-0002-0000-0100-00000B000000}"/>
    <dataValidation type="list" imeMode="hiragana" allowBlank="1" showInputMessage="1" promptTitle="借用品名の入力、または選択" prompt="品名や数量などを_x000a_入力してください_x000a_リストから選択後、_x000a_再編集もできます" sqref="C12:X12 C47:X47 C82:X82 C117:X117" xr:uid="{00000000-0002-0000-0100-00000C000000}">
      <formula1>TOOL</formula1>
    </dataValidation>
  </dataValidations>
  <pageMargins left="0.6692913385826772" right="0.39370078740157483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61"/>
  <sheetViews>
    <sheetView workbookViewId="0">
      <pane xSplit="1" ySplit="1" topLeftCell="F3" activePane="bottomRight" state="frozen"/>
      <selection pane="topRight" activeCell="B1" sqref="B1"/>
      <selection pane="bottomLeft" activeCell="A2" sqref="A2"/>
      <selection pane="bottomRight" activeCell="I41" sqref="I41"/>
    </sheetView>
  </sheetViews>
  <sheetFormatPr defaultColWidth="0" defaultRowHeight="13.5" x14ac:dyDescent="0.15"/>
  <cols>
    <col min="1" max="1" width="16.625" customWidth="1"/>
    <col min="2" max="3" width="14.625" customWidth="1"/>
    <col min="4" max="4" width="9.625" customWidth="1"/>
    <col min="5" max="5" width="19.375" customWidth="1"/>
    <col min="6" max="6" width="16.625" customWidth="1"/>
    <col min="7" max="7" width="32.625" customWidth="1"/>
    <col min="8" max="8" width="1.625" customWidth="1"/>
    <col min="9" max="18" width="18.625" customWidth="1"/>
    <col min="19" max="19" width="1.625" customWidth="1"/>
    <col min="20" max="16384" width="9" hidden="1"/>
  </cols>
  <sheetData>
    <row r="1" spans="1:18" x14ac:dyDescent="0.15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2"/>
      <c r="H1" s="3"/>
      <c r="I1" s="4" t="s">
        <v>39</v>
      </c>
      <c r="J1" s="4" t="s">
        <v>40</v>
      </c>
      <c r="K1" s="4" t="s">
        <v>41</v>
      </c>
      <c r="L1" s="4" t="s">
        <v>42</v>
      </c>
      <c r="M1" s="4" t="s">
        <v>43</v>
      </c>
      <c r="N1" s="4" t="s">
        <v>44</v>
      </c>
      <c r="O1" s="4" t="s">
        <v>45</v>
      </c>
      <c r="P1" s="4" t="s">
        <v>46</v>
      </c>
      <c r="Q1" s="4" t="s">
        <v>47</v>
      </c>
      <c r="R1" s="4" t="s">
        <v>48</v>
      </c>
    </row>
    <row r="2" spans="1:18" x14ac:dyDescent="0.15">
      <c r="A2" s="5" t="s">
        <v>49</v>
      </c>
      <c r="B2" s="6">
        <v>489852362</v>
      </c>
      <c r="C2" s="7">
        <v>489852361</v>
      </c>
      <c r="D2" s="4" t="str">
        <f>ASC(PHONETIC(E2))</f>
        <v>343-0825</v>
      </c>
      <c r="E2" s="8" t="s">
        <v>50</v>
      </c>
      <c r="F2" s="9" t="s">
        <v>51</v>
      </c>
      <c r="G2" s="10" t="str">
        <f>IFERROR(RIGHT(E2,LEN(E2)-3)&amp;F2,"")</f>
        <v>越谷市大成町2-1</v>
      </c>
      <c r="I2" s="11" t="s">
        <v>52</v>
      </c>
      <c r="J2" s="11" t="s">
        <v>54</v>
      </c>
      <c r="K2" s="11" t="s">
        <v>55</v>
      </c>
      <c r="L2" s="11" t="s">
        <v>56</v>
      </c>
      <c r="M2" s="11" t="s">
        <v>57</v>
      </c>
      <c r="N2" s="11"/>
      <c r="O2" s="11" t="s">
        <v>58</v>
      </c>
      <c r="P2" s="11"/>
      <c r="Q2" s="11"/>
      <c r="R2" s="11"/>
    </row>
    <row r="3" spans="1:18" x14ac:dyDescent="0.15">
      <c r="A3" s="8" t="s">
        <v>59</v>
      </c>
      <c r="B3" s="12">
        <v>489748522</v>
      </c>
      <c r="C3" s="13">
        <v>489748521</v>
      </c>
      <c r="D3" s="4" t="str">
        <f t="shared" ref="D3:D61" si="0">ASC(PHONETIC(E3))</f>
        <v>343-0025</v>
      </c>
      <c r="E3" s="8" t="s">
        <v>60</v>
      </c>
      <c r="F3" s="9" t="s">
        <v>61</v>
      </c>
      <c r="G3" s="10" t="str">
        <f t="shared" ref="G3:G61" si="1">IFERROR(RIGHT(E3,LEN(E3)-3)&amp;F3,"")</f>
        <v>越谷市大沢2-13-21</v>
      </c>
      <c r="I3" s="11" t="s">
        <v>53</v>
      </c>
      <c r="J3" s="11" t="s">
        <v>62</v>
      </c>
      <c r="K3" s="11" t="s">
        <v>53</v>
      </c>
      <c r="L3" s="11" t="s">
        <v>63</v>
      </c>
      <c r="M3" s="11"/>
      <c r="N3" s="11"/>
      <c r="O3" s="11" t="s">
        <v>64</v>
      </c>
      <c r="P3" s="11"/>
      <c r="Q3" s="11"/>
      <c r="R3" s="11"/>
    </row>
    <row r="4" spans="1:18" x14ac:dyDescent="0.15">
      <c r="A4" s="8" t="s">
        <v>65</v>
      </c>
      <c r="B4" s="12">
        <v>489764384</v>
      </c>
      <c r="C4" s="13">
        <v>489764497</v>
      </c>
      <c r="D4" s="4" t="str">
        <f t="shared" si="0"/>
        <v>343-0021</v>
      </c>
      <c r="E4" s="8" t="s">
        <v>66</v>
      </c>
      <c r="F4" s="9" t="s">
        <v>67</v>
      </c>
      <c r="G4" s="10" t="str">
        <f t="shared" si="1"/>
        <v>越谷市大林580</v>
      </c>
      <c r="I4" s="11" t="s">
        <v>62</v>
      </c>
      <c r="J4" s="11" t="s">
        <v>68</v>
      </c>
      <c r="K4" s="11" t="s">
        <v>62</v>
      </c>
      <c r="L4" s="11" t="s">
        <v>69</v>
      </c>
      <c r="M4" s="11"/>
      <c r="N4" s="11"/>
      <c r="O4" s="11"/>
      <c r="P4" s="11"/>
      <c r="Q4" s="11"/>
      <c r="R4" s="11"/>
    </row>
    <row r="5" spans="1:18" x14ac:dyDescent="0.15">
      <c r="A5" s="8" t="s">
        <v>70</v>
      </c>
      <c r="B5" s="12">
        <v>489747756</v>
      </c>
      <c r="C5" s="13">
        <v>489747755</v>
      </c>
      <c r="D5" s="4" t="str">
        <f t="shared" si="0"/>
        <v>343-0034</v>
      </c>
      <c r="E5" s="8" t="s">
        <v>71</v>
      </c>
      <c r="F5" s="9" t="s">
        <v>72</v>
      </c>
      <c r="G5" s="10" t="str">
        <f t="shared" si="1"/>
        <v>越谷市大竹147</v>
      </c>
      <c r="I5" s="11" t="s">
        <v>68</v>
      </c>
      <c r="J5" s="11" t="s">
        <v>73</v>
      </c>
      <c r="K5" s="11" t="s">
        <v>68</v>
      </c>
      <c r="L5" s="11" t="s">
        <v>74</v>
      </c>
      <c r="M5" s="11"/>
      <c r="N5" s="11"/>
      <c r="O5" s="11"/>
      <c r="P5" s="11"/>
      <c r="Q5" s="11"/>
      <c r="R5" s="11"/>
    </row>
    <row r="6" spans="1:18" x14ac:dyDescent="0.15">
      <c r="A6" s="8" t="s">
        <v>75</v>
      </c>
      <c r="B6" s="12">
        <v>489753211</v>
      </c>
      <c r="C6" s="13">
        <v>489753212</v>
      </c>
      <c r="D6" s="4" t="str">
        <f t="shared" si="0"/>
        <v>343-0032</v>
      </c>
      <c r="E6" s="8" t="s">
        <v>76</v>
      </c>
      <c r="F6" s="9" t="s">
        <v>77</v>
      </c>
      <c r="G6" s="10" t="str">
        <f t="shared" si="1"/>
        <v>越谷市袋山515</v>
      </c>
      <c r="I6" s="11" t="s">
        <v>78</v>
      </c>
      <c r="J6" s="11" t="s">
        <v>79</v>
      </c>
      <c r="K6" s="11" t="s">
        <v>78</v>
      </c>
      <c r="L6" s="11" t="s">
        <v>80</v>
      </c>
      <c r="M6" s="11"/>
      <c r="N6" s="11"/>
      <c r="O6" s="11"/>
      <c r="P6" s="11"/>
      <c r="Q6" s="11"/>
      <c r="R6" s="11"/>
    </row>
    <row r="7" spans="1:18" x14ac:dyDescent="0.15">
      <c r="A7" s="8" t="s">
        <v>81</v>
      </c>
      <c r="B7" s="12">
        <v>489754918</v>
      </c>
      <c r="C7" s="13">
        <v>489754590</v>
      </c>
      <c r="D7" s="4" t="str">
        <f t="shared" si="0"/>
        <v>343-0032</v>
      </c>
      <c r="E7" s="8" t="s">
        <v>76</v>
      </c>
      <c r="F7" s="9" t="s">
        <v>82</v>
      </c>
      <c r="G7" s="10" t="str">
        <f t="shared" si="1"/>
        <v>越谷市袋山1750</v>
      </c>
      <c r="I7" s="11" t="s">
        <v>83</v>
      </c>
      <c r="J7" s="11" t="s">
        <v>84</v>
      </c>
      <c r="K7" s="11"/>
      <c r="L7" s="11"/>
      <c r="M7" s="11"/>
      <c r="N7" s="11"/>
      <c r="O7" s="11"/>
      <c r="P7" s="11"/>
      <c r="Q7" s="11"/>
      <c r="R7" s="11"/>
    </row>
    <row r="8" spans="1:18" x14ac:dyDescent="0.15">
      <c r="A8" s="8" t="s">
        <v>85</v>
      </c>
      <c r="B8" s="12">
        <v>489853382</v>
      </c>
      <c r="C8" s="13">
        <v>489853381</v>
      </c>
      <c r="D8" s="4" t="str">
        <f t="shared" si="0"/>
        <v>343-0844</v>
      </c>
      <c r="E8" s="8" t="s">
        <v>86</v>
      </c>
      <c r="F8" s="9" t="s">
        <v>87</v>
      </c>
      <c r="G8" s="10" t="str">
        <f t="shared" si="1"/>
        <v>越谷市大間野町2-115</v>
      </c>
      <c r="I8" s="11" t="s">
        <v>88</v>
      </c>
      <c r="J8" s="11" t="s">
        <v>89</v>
      </c>
      <c r="K8" s="11"/>
      <c r="L8" s="11"/>
      <c r="M8" s="11"/>
      <c r="N8" s="11"/>
      <c r="O8" s="11"/>
      <c r="P8" s="11"/>
      <c r="Q8" s="11"/>
      <c r="R8" s="11"/>
    </row>
    <row r="9" spans="1:18" x14ac:dyDescent="0.15">
      <c r="A9" s="8" t="s">
        <v>90</v>
      </c>
      <c r="B9" s="12">
        <v>489765974</v>
      </c>
      <c r="C9" s="13">
        <v>489765878</v>
      </c>
      <c r="D9" s="4" t="str">
        <f t="shared" si="0"/>
        <v>343-0804</v>
      </c>
      <c r="E9" s="8" t="s">
        <v>91</v>
      </c>
      <c r="F9" s="9" t="s">
        <v>92</v>
      </c>
      <c r="G9" s="10" t="str">
        <f t="shared" si="1"/>
        <v>越谷市南荻島902</v>
      </c>
      <c r="I9" s="11" t="s">
        <v>93</v>
      </c>
      <c r="J9" s="11"/>
      <c r="K9" s="11"/>
      <c r="L9" s="11"/>
      <c r="M9" s="11"/>
      <c r="N9" s="11"/>
      <c r="O9" s="11"/>
      <c r="P9" s="11"/>
      <c r="Q9" s="11"/>
      <c r="R9" s="11"/>
    </row>
    <row r="10" spans="1:18" x14ac:dyDescent="0.15">
      <c r="A10" s="8" t="s">
        <v>94</v>
      </c>
      <c r="B10" s="12">
        <v>489856612</v>
      </c>
      <c r="C10" s="13">
        <v>489856611</v>
      </c>
      <c r="D10" s="4" t="str">
        <f t="shared" si="0"/>
        <v>343-0842</v>
      </c>
      <c r="E10" s="8" t="s">
        <v>95</v>
      </c>
      <c r="F10" s="9" t="s">
        <v>96</v>
      </c>
      <c r="G10" s="10" t="str">
        <f t="shared" si="1"/>
        <v>越谷市蒲生旭町1-84</v>
      </c>
      <c r="I10" s="4" t="s">
        <v>39</v>
      </c>
      <c r="J10" s="4" t="s">
        <v>40</v>
      </c>
      <c r="K10" s="4" t="s">
        <v>41</v>
      </c>
      <c r="L10" s="4" t="s">
        <v>42</v>
      </c>
      <c r="M10" s="4" t="s">
        <v>43</v>
      </c>
      <c r="N10" s="4" t="s">
        <v>44</v>
      </c>
      <c r="O10" s="4" t="s">
        <v>45</v>
      </c>
      <c r="P10" s="4" t="s">
        <v>46</v>
      </c>
      <c r="Q10" s="4" t="s">
        <v>47</v>
      </c>
      <c r="R10" s="4" t="s">
        <v>48</v>
      </c>
    </row>
    <row r="11" spans="1:18" x14ac:dyDescent="0.15">
      <c r="A11" s="8" t="s">
        <v>97</v>
      </c>
      <c r="B11" s="12">
        <v>489856812</v>
      </c>
      <c r="C11" s="13">
        <v>489856811</v>
      </c>
      <c r="D11" s="4" t="str">
        <f t="shared" si="0"/>
        <v>343-0842</v>
      </c>
      <c r="E11" s="8" t="s">
        <v>95</v>
      </c>
      <c r="F11" s="9" t="s">
        <v>98</v>
      </c>
      <c r="G11" s="10" t="str">
        <f t="shared" si="1"/>
        <v>越谷市蒲生旭町1-75</v>
      </c>
      <c r="I11" s="8" t="s">
        <v>99</v>
      </c>
      <c r="J11" s="8" t="s">
        <v>100</v>
      </c>
      <c r="K11" s="8" t="s">
        <v>100</v>
      </c>
      <c r="L11" s="8" t="s">
        <v>100</v>
      </c>
      <c r="M11" s="8" t="s">
        <v>100</v>
      </c>
      <c r="N11" s="8" t="s">
        <v>100</v>
      </c>
      <c r="O11" s="8" t="s">
        <v>100</v>
      </c>
      <c r="P11" s="8" t="s">
        <v>100</v>
      </c>
      <c r="Q11" s="8" t="s">
        <v>100</v>
      </c>
      <c r="R11" s="8" t="s">
        <v>100</v>
      </c>
    </row>
    <row r="12" spans="1:18" x14ac:dyDescent="0.15">
      <c r="A12" s="8" t="s">
        <v>101</v>
      </c>
      <c r="B12" s="12">
        <v>489858281</v>
      </c>
      <c r="C12" s="13">
        <v>489858282</v>
      </c>
      <c r="D12" s="4" t="str">
        <f t="shared" si="0"/>
        <v>343-0832</v>
      </c>
      <c r="E12" s="8" t="s">
        <v>102</v>
      </c>
      <c r="F12" s="9" t="s">
        <v>103</v>
      </c>
      <c r="G12" s="10" t="str">
        <f t="shared" si="1"/>
        <v>越谷市南町1-8-1</v>
      </c>
      <c r="I12" s="8" t="s">
        <v>104</v>
      </c>
      <c r="J12" s="8" t="s">
        <v>105</v>
      </c>
      <c r="K12" s="8" t="s">
        <v>106</v>
      </c>
      <c r="L12" s="8" t="s">
        <v>107</v>
      </c>
      <c r="M12" s="8" t="s">
        <v>108</v>
      </c>
      <c r="N12" s="8" t="s">
        <v>109</v>
      </c>
      <c r="O12" s="8" t="s">
        <v>110</v>
      </c>
      <c r="P12" s="8" t="s">
        <v>111</v>
      </c>
      <c r="Q12" s="8" t="s">
        <v>112</v>
      </c>
      <c r="R12" s="8"/>
    </row>
    <row r="13" spans="1:18" x14ac:dyDescent="0.15">
      <c r="A13" s="8" t="s">
        <v>113</v>
      </c>
      <c r="B13" s="12">
        <v>489863243</v>
      </c>
      <c r="C13" s="13">
        <v>489863242</v>
      </c>
      <c r="D13" s="4" t="str">
        <f t="shared" si="0"/>
        <v>343-0827</v>
      </c>
      <c r="E13" s="8" t="s">
        <v>114</v>
      </c>
      <c r="F13" s="9" t="s">
        <v>115</v>
      </c>
      <c r="G13" s="10" t="str">
        <f t="shared" si="1"/>
        <v>越谷市川柳町1-471-1</v>
      </c>
      <c r="I13" s="8" t="s">
        <v>106</v>
      </c>
      <c r="J13" s="8" t="s">
        <v>116</v>
      </c>
      <c r="K13" s="8" t="s">
        <v>117</v>
      </c>
      <c r="L13" s="8" t="s">
        <v>118</v>
      </c>
      <c r="M13" s="8" t="s">
        <v>119</v>
      </c>
      <c r="N13" s="8" t="s">
        <v>120</v>
      </c>
      <c r="O13" s="8" t="s">
        <v>121</v>
      </c>
      <c r="P13" s="8" t="s">
        <v>122</v>
      </c>
      <c r="Q13" s="8" t="s">
        <v>119</v>
      </c>
      <c r="R13" s="8"/>
    </row>
    <row r="14" spans="1:18" x14ac:dyDescent="0.15">
      <c r="A14" s="8" t="s">
        <v>123</v>
      </c>
      <c r="B14" s="12">
        <v>489756931</v>
      </c>
      <c r="C14" s="13">
        <v>489756932</v>
      </c>
      <c r="D14" s="4" t="str">
        <f t="shared" si="0"/>
        <v>343-0026</v>
      </c>
      <c r="E14" s="8" t="s">
        <v>124</v>
      </c>
      <c r="F14" s="9" t="s">
        <v>125</v>
      </c>
      <c r="G14" s="10" t="str">
        <f t="shared" si="1"/>
        <v>越谷市北越谷3-10-38</v>
      </c>
      <c r="I14" s="8" t="s">
        <v>126</v>
      </c>
      <c r="J14" s="8" t="s">
        <v>119</v>
      </c>
      <c r="K14" s="8" t="s">
        <v>127</v>
      </c>
      <c r="L14" s="8" t="s">
        <v>128</v>
      </c>
      <c r="M14" s="8" t="s">
        <v>129</v>
      </c>
      <c r="N14" s="8" t="s">
        <v>130</v>
      </c>
      <c r="O14" s="8" t="s">
        <v>119</v>
      </c>
      <c r="P14" s="8" t="s">
        <v>131</v>
      </c>
      <c r="Q14" s="8" t="s">
        <v>129</v>
      </c>
      <c r="R14" s="8"/>
    </row>
    <row r="15" spans="1:18" x14ac:dyDescent="0.15">
      <c r="A15" s="8" t="s">
        <v>132</v>
      </c>
      <c r="B15" s="12">
        <v>489630180</v>
      </c>
      <c r="C15" s="13">
        <v>489630189</v>
      </c>
      <c r="D15" s="4" t="str">
        <f t="shared" si="0"/>
        <v>343-0817</v>
      </c>
      <c r="E15" s="8" t="s">
        <v>133</v>
      </c>
      <c r="F15" s="9" t="s">
        <v>134</v>
      </c>
      <c r="G15" s="10" t="str">
        <f t="shared" si="1"/>
        <v>越谷市中町1-41</v>
      </c>
      <c r="I15" s="8" t="s">
        <v>127</v>
      </c>
      <c r="J15" s="8" t="s">
        <v>135</v>
      </c>
      <c r="K15" s="8" t="s">
        <v>136</v>
      </c>
      <c r="L15" s="8" t="s">
        <v>137</v>
      </c>
      <c r="M15" s="8"/>
      <c r="N15" s="8" t="s">
        <v>138</v>
      </c>
      <c r="O15" s="8" t="s">
        <v>129</v>
      </c>
      <c r="P15" s="8" t="s">
        <v>139</v>
      </c>
      <c r="Q15" s="8"/>
      <c r="R15" s="8"/>
    </row>
    <row r="16" spans="1:18" x14ac:dyDescent="0.15">
      <c r="A16" s="8" t="s">
        <v>140</v>
      </c>
      <c r="B16" s="12">
        <v>489773454</v>
      </c>
      <c r="C16" s="13">
        <v>489773453</v>
      </c>
      <c r="D16" s="4" t="str">
        <f t="shared" si="0"/>
        <v>343-0022</v>
      </c>
      <c r="E16" s="8" t="s">
        <v>141</v>
      </c>
      <c r="F16" s="9" t="s">
        <v>142</v>
      </c>
      <c r="G16" s="10" t="str">
        <f t="shared" si="1"/>
        <v>越谷市東大沢2-1-1</v>
      </c>
      <c r="I16" s="8" t="s">
        <v>143</v>
      </c>
      <c r="J16" s="8" t="s">
        <v>129</v>
      </c>
      <c r="K16" s="8" t="s">
        <v>129</v>
      </c>
      <c r="L16" s="8" t="s">
        <v>144</v>
      </c>
      <c r="M16" s="8"/>
      <c r="N16" s="8" t="s">
        <v>119</v>
      </c>
      <c r="O16" s="8"/>
      <c r="P16" s="8" t="s">
        <v>119</v>
      </c>
      <c r="Q16" s="8"/>
      <c r="R16" s="8"/>
    </row>
    <row r="17" spans="1:18" x14ac:dyDescent="0.15">
      <c r="A17" s="8" t="s">
        <v>145</v>
      </c>
      <c r="B17" s="12">
        <v>489745397</v>
      </c>
      <c r="C17" s="13">
        <v>489745211</v>
      </c>
      <c r="D17" s="4" t="str">
        <f t="shared" si="0"/>
        <v>343-0044</v>
      </c>
      <c r="E17" s="8" t="s">
        <v>146</v>
      </c>
      <c r="F17" s="9" t="s">
        <v>147</v>
      </c>
      <c r="G17" s="10" t="str">
        <f t="shared" si="1"/>
        <v>越谷市大泊1140</v>
      </c>
      <c r="I17" s="8" t="s">
        <v>129</v>
      </c>
      <c r="J17" s="8" t="s">
        <v>148</v>
      </c>
      <c r="K17" s="8" t="s">
        <v>149</v>
      </c>
      <c r="L17" s="8" t="s">
        <v>119</v>
      </c>
      <c r="M17" s="8"/>
      <c r="N17" s="8" t="s">
        <v>129</v>
      </c>
      <c r="O17" s="8"/>
      <c r="P17" s="8" t="s">
        <v>129</v>
      </c>
      <c r="Q17" s="8"/>
      <c r="R17" s="8"/>
    </row>
    <row r="18" spans="1:18" x14ac:dyDescent="0.15">
      <c r="A18" s="8" t="s">
        <v>150</v>
      </c>
      <c r="B18" s="12">
        <v>489766614</v>
      </c>
      <c r="C18" s="13">
        <v>489766613</v>
      </c>
      <c r="D18" s="4" t="str">
        <f t="shared" si="0"/>
        <v>343-0045</v>
      </c>
      <c r="E18" s="8" t="s">
        <v>151</v>
      </c>
      <c r="F18" s="9" t="s">
        <v>152</v>
      </c>
      <c r="G18" s="10" t="str">
        <f t="shared" si="1"/>
        <v>越谷市下間久里226</v>
      </c>
      <c r="I18" s="8" t="s">
        <v>153</v>
      </c>
      <c r="J18" s="8" t="s">
        <v>154</v>
      </c>
      <c r="K18" s="8" t="s">
        <v>155</v>
      </c>
      <c r="L18" s="8" t="s">
        <v>129</v>
      </c>
      <c r="M18" s="8"/>
      <c r="N18" s="8"/>
      <c r="O18" s="8"/>
      <c r="P18" s="8"/>
      <c r="Q18" s="8"/>
      <c r="R18" s="8"/>
    </row>
    <row r="19" spans="1:18" x14ac:dyDescent="0.15">
      <c r="A19" s="8" t="s">
        <v>156</v>
      </c>
      <c r="B19" s="12">
        <v>489603000</v>
      </c>
      <c r="C19" s="13">
        <v>489603001</v>
      </c>
      <c r="D19" s="4" t="str">
        <f t="shared" si="0"/>
        <v>343-0011</v>
      </c>
      <c r="E19" s="8" t="s">
        <v>157</v>
      </c>
      <c r="F19" s="9" t="s">
        <v>158</v>
      </c>
      <c r="G19" s="10" t="str">
        <f t="shared" si="1"/>
        <v>越谷市増林6066</v>
      </c>
      <c r="I19" s="8"/>
      <c r="J19" s="8" t="s">
        <v>159</v>
      </c>
      <c r="K19" s="8" t="s">
        <v>153</v>
      </c>
      <c r="L19" s="8"/>
      <c r="M19" s="8"/>
      <c r="N19" s="8"/>
      <c r="O19" s="8"/>
      <c r="P19" s="8"/>
      <c r="Q19" s="8"/>
      <c r="R19" s="8"/>
    </row>
    <row r="20" spans="1:18" x14ac:dyDescent="0.15">
      <c r="A20" s="8" t="s">
        <v>160</v>
      </c>
      <c r="B20" s="12">
        <v>489761001</v>
      </c>
      <c r="C20" s="13">
        <v>489761000</v>
      </c>
      <c r="D20" s="4" t="str">
        <f t="shared" si="0"/>
        <v>343-0041</v>
      </c>
      <c r="E20" s="8" t="s">
        <v>161</v>
      </c>
      <c r="F20" s="9" t="s">
        <v>162</v>
      </c>
      <c r="G20" s="10" t="str">
        <f t="shared" si="1"/>
        <v>越谷市千間台西5-4</v>
      </c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15">
      <c r="A21" s="8" t="s">
        <v>163</v>
      </c>
      <c r="B21" s="12">
        <v>489622029</v>
      </c>
      <c r="C21" s="13">
        <v>489622030</v>
      </c>
      <c r="D21" s="4" t="str">
        <f t="shared" si="0"/>
        <v>343-0856</v>
      </c>
      <c r="E21" s="8" t="s">
        <v>164</v>
      </c>
      <c r="F21" s="9" t="s">
        <v>165</v>
      </c>
      <c r="G21" s="10" t="str">
        <f t="shared" si="1"/>
        <v>越谷市谷中町2-69</v>
      </c>
      <c r="I21" s="40" t="s">
        <v>240</v>
      </c>
    </row>
    <row r="22" spans="1:18" x14ac:dyDescent="0.15">
      <c r="A22" s="8" t="s">
        <v>166</v>
      </c>
      <c r="B22" s="12">
        <v>489746779</v>
      </c>
      <c r="C22" s="13">
        <v>489746733</v>
      </c>
      <c r="D22" s="4" t="str">
        <f t="shared" si="0"/>
        <v>343-0006</v>
      </c>
      <c r="E22" s="8" t="s">
        <v>167</v>
      </c>
      <c r="F22" s="9" t="s">
        <v>168</v>
      </c>
      <c r="G22" s="10" t="str">
        <f t="shared" si="1"/>
        <v>越谷市北川崎178</v>
      </c>
      <c r="I22" s="8" t="s">
        <v>241</v>
      </c>
    </row>
    <row r="23" spans="1:18" x14ac:dyDescent="0.15">
      <c r="A23" s="8" t="s">
        <v>169</v>
      </c>
      <c r="B23" s="12">
        <v>489652275</v>
      </c>
      <c r="C23" s="13">
        <v>489652274</v>
      </c>
      <c r="D23" s="4" t="str">
        <f t="shared" si="0"/>
        <v>343-0822</v>
      </c>
      <c r="E23" s="8" t="s">
        <v>170</v>
      </c>
      <c r="F23" s="9" t="s">
        <v>171</v>
      </c>
      <c r="G23" s="10" t="str">
        <f t="shared" si="1"/>
        <v>越谷市西方2-12-1</v>
      </c>
      <c r="I23" s="8" t="s">
        <v>242</v>
      </c>
    </row>
    <row r="24" spans="1:18" x14ac:dyDescent="0.15">
      <c r="A24" s="8" t="s">
        <v>172</v>
      </c>
      <c r="B24" s="12">
        <v>489667273</v>
      </c>
      <c r="C24" s="13">
        <v>489667272</v>
      </c>
      <c r="D24" s="4" t="str">
        <f t="shared" si="0"/>
        <v>343-0015</v>
      </c>
      <c r="E24" s="8" t="s">
        <v>173</v>
      </c>
      <c r="F24" s="9" t="s">
        <v>174</v>
      </c>
      <c r="G24" s="10" t="str">
        <f t="shared" si="1"/>
        <v>越谷市花田4-14-1</v>
      </c>
      <c r="I24" s="8" t="s">
        <v>243</v>
      </c>
    </row>
    <row r="25" spans="1:18" x14ac:dyDescent="0.15">
      <c r="A25" s="8" t="s">
        <v>175</v>
      </c>
      <c r="B25" s="12">
        <v>489640675</v>
      </c>
      <c r="C25" s="13">
        <v>489640668</v>
      </c>
      <c r="D25" s="4" t="str">
        <f t="shared" si="0"/>
        <v>343-0023</v>
      </c>
      <c r="E25" s="8" t="s">
        <v>176</v>
      </c>
      <c r="F25" s="9" t="s">
        <v>177</v>
      </c>
      <c r="G25" s="10" t="str">
        <f t="shared" si="1"/>
        <v>越谷市東越谷6-1040</v>
      </c>
      <c r="I25" s="41" t="s">
        <v>244</v>
      </c>
    </row>
    <row r="26" spans="1:18" x14ac:dyDescent="0.15">
      <c r="A26" s="8" t="s">
        <v>178</v>
      </c>
      <c r="B26" s="12">
        <v>489761586</v>
      </c>
      <c r="C26" s="13">
        <v>489761585</v>
      </c>
      <c r="D26" s="4" t="str">
        <f t="shared" si="0"/>
        <v>343-0002</v>
      </c>
      <c r="E26" s="8" t="s">
        <v>179</v>
      </c>
      <c r="F26" s="9" t="s">
        <v>180</v>
      </c>
      <c r="G26" s="10" t="str">
        <f t="shared" si="1"/>
        <v>越谷市平方2784</v>
      </c>
      <c r="I26" s="42" t="s">
        <v>246</v>
      </c>
    </row>
    <row r="27" spans="1:18" x14ac:dyDescent="0.15">
      <c r="A27" s="8" t="s">
        <v>181</v>
      </c>
      <c r="B27" s="12">
        <v>489622740</v>
      </c>
      <c r="C27" s="13">
        <v>489622780</v>
      </c>
      <c r="D27" s="4" t="str">
        <f t="shared" si="0"/>
        <v>343-0011</v>
      </c>
      <c r="E27" s="8" t="s">
        <v>157</v>
      </c>
      <c r="F27" s="9" t="s">
        <v>182</v>
      </c>
      <c r="G27" s="10" t="str">
        <f t="shared" si="1"/>
        <v>越谷市増林2-512</v>
      </c>
      <c r="I27" s="8" t="s">
        <v>245</v>
      </c>
    </row>
    <row r="28" spans="1:18" x14ac:dyDescent="0.15">
      <c r="A28" s="8" t="s">
        <v>183</v>
      </c>
      <c r="B28" s="12">
        <v>489885582</v>
      </c>
      <c r="C28" s="13">
        <v>489885581</v>
      </c>
      <c r="D28" s="4" t="str">
        <f t="shared" si="0"/>
        <v>343-0845</v>
      </c>
      <c r="E28" s="8" t="s">
        <v>184</v>
      </c>
      <c r="F28" s="9" t="s">
        <v>185</v>
      </c>
      <c r="G28" s="10" t="str">
        <f t="shared" si="1"/>
        <v>越谷市南越谷4-21-1</v>
      </c>
      <c r="I28" s="8"/>
    </row>
    <row r="29" spans="1:18" x14ac:dyDescent="0.15">
      <c r="A29" s="8" t="s">
        <v>186</v>
      </c>
      <c r="B29" s="12">
        <v>489652273</v>
      </c>
      <c r="C29" s="13">
        <v>489652272</v>
      </c>
      <c r="D29" s="4" t="str">
        <f t="shared" si="0"/>
        <v>343-0806</v>
      </c>
      <c r="E29" s="8" t="s">
        <v>187</v>
      </c>
      <c r="F29" s="9" t="s">
        <v>188</v>
      </c>
      <c r="G29" s="10" t="str">
        <f t="shared" si="1"/>
        <v>越谷市宮本町5-85</v>
      </c>
      <c r="I29" s="8"/>
    </row>
    <row r="30" spans="1:18" x14ac:dyDescent="0.15">
      <c r="A30" s="8" t="s">
        <v>189</v>
      </c>
      <c r="B30" s="12">
        <v>489877560</v>
      </c>
      <c r="C30" s="13">
        <v>489877561</v>
      </c>
      <c r="D30" s="4" t="str">
        <f t="shared" si="0"/>
        <v>343-0827</v>
      </c>
      <c r="E30" s="8" t="s">
        <v>114</v>
      </c>
      <c r="F30" s="9" t="s">
        <v>190</v>
      </c>
      <c r="G30" s="10" t="str">
        <f t="shared" si="1"/>
        <v>越谷市川柳町1-401</v>
      </c>
      <c r="I30" s="8"/>
    </row>
    <row r="31" spans="1:18" x14ac:dyDescent="0.15">
      <c r="A31" s="8" t="s">
        <v>191</v>
      </c>
      <c r="B31" s="12">
        <v>489761588</v>
      </c>
      <c r="C31" s="13">
        <v>489761589</v>
      </c>
      <c r="D31" s="4" t="str">
        <f t="shared" si="0"/>
        <v>343-0006</v>
      </c>
      <c r="E31" s="8" t="s">
        <v>167</v>
      </c>
      <c r="F31" s="9" t="s">
        <v>192</v>
      </c>
      <c r="G31" s="10" t="str">
        <f t="shared" si="1"/>
        <v>越谷市北川崎725</v>
      </c>
      <c r="I31" s="8"/>
    </row>
    <row r="32" spans="1:18" x14ac:dyDescent="0.15">
      <c r="A32" s="8" t="s">
        <v>193</v>
      </c>
      <c r="B32" s="12">
        <v>489755551</v>
      </c>
      <c r="C32" s="13">
        <v>489755641</v>
      </c>
      <c r="D32" s="4" t="str">
        <f t="shared" si="0"/>
        <v>343-0025</v>
      </c>
      <c r="E32" s="8" t="s">
        <v>60</v>
      </c>
      <c r="F32" s="9" t="s">
        <v>194</v>
      </c>
      <c r="G32" s="10" t="str">
        <f t="shared" si="1"/>
        <v>越谷市大沢659-1</v>
      </c>
    </row>
    <row r="33" spans="1:9" x14ac:dyDescent="0.15">
      <c r="A33" s="8" t="s">
        <v>195</v>
      </c>
      <c r="B33" s="12">
        <v>489872111</v>
      </c>
      <c r="C33" s="13">
        <v>489872114</v>
      </c>
      <c r="D33" s="4" t="str">
        <f t="shared" si="0"/>
        <v>343-0823</v>
      </c>
      <c r="E33" s="8" t="s">
        <v>196</v>
      </c>
      <c r="F33" s="9" t="s">
        <v>197</v>
      </c>
      <c r="G33" s="10" t="str">
        <f t="shared" si="1"/>
        <v>越谷市相模町3-165</v>
      </c>
      <c r="I33" s="40" t="s">
        <v>247</v>
      </c>
    </row>
    <row r="34" spans="1:9" x14ac:dyDescent="0.15">
      <c r="A34" s="8" t="s">
        <v>198</v>
      </c>
      <c r="B34" s="12">
        <v>489753830</v>
      </c>
      <c r="C34" s="13">
        <v>489753463</v>
      </c>
      <c r="D34" s="4" t="str">
        <f t="shared" si="0"/>
        <v>343-0034</v>
      </c>
      <c r="E34" s="8" t="s">
        <v>71</v>
      </c>
      <c r="F34" s="9" t="s">
        <v>199</v>
      </c>
      <c r="G34" s="10" t="str">
        <f t="shared" si="1"/>
        <v>越谷市大竹236</v>
      </c>
      <c r="I34" s="8" t="s">
        <v>248</v>
      </c>
    </row>
    <row r="35" spans="1:9" x14ac:dyDescent="0.15">
      <c r="A35" s="8" t="s">
        <v>200</v>
      </c>
      <c r="B35" s="12">
        <v>489751009</v>
      </c>
      <c r="C35" s="13">
        <v>489751487</v>
      </c>
      <c r="D35" s="4" t="str">
        <f t="shared" si="0"/>
        <v>343-0032</v>
      </c>
      <c r="E35" s="8" t="s">
        <v>76</v>
      </c>
      <c r="F35" s="9" t="s">
        <v>201</v>
      </c>
      <c r="G35" s="10" t="str">
        <f t="shared" si="1"/>
        <v>越谷市袋山870</v>
      </c>
      <c r="I35" s="8" t="s">
        <v>249</v>
      </c>
    </row>
    <row r="36" spans="1:9" x14ac:dyDescent="0.15">
      <c r="A36" s="8" t="s">
        <v>202</v>
      </c>
      <c r="B36" s="12">
        <v>489877940</v>
      </c>
      <c r="C36" s="13">
        <v>489877943</v>
      </c>
      <c r="D36" s="4" t="str">
        <f t="shared" si="0"/>
        <v>343-0827</v>
      </c>
      <c r="E36" s="8" t="s">
        <v>114</v>
      </c>
      <c r="F36" s="9" t="s">
        <v>203</v>
      </c>
      <c r="G36" s="10" t="str">
        <f t="shared" si="1"/>
        <v>越谷市川柳町1-498</v>
      </c>
      <c r="I36" s="8" t="s">
        <v>250</v>
      </c>
    </row>
    <row r="37" spans="1:9" x14ac:dyDescent="0.15">
      <c r="A37" s="8" t="s">
        <v>204</v>
      </c>
      <c r="B37" s="12">
        <v>489766615</v>
      </c>
      <c r="C37" s="13">
        <v>489766534</v>
      </c>
      <c r="D37" s="4" t="str">
        <f t="shared" si="0"/>
        <v>343-0008</v>
      </c>
      <c r="E37" s="8" t="s">
        <v>205</v>
      </c>
      <c r="F37" s="9" t="s">
        <v>206</v>
      </c>
      <c r="G37" s="10" t="str">
        <f t="shared" si="1"/>
        <v>越谷市大吉435</v>
      </c>
      <c r="I37" s="41" t="s">
        <v>251</v>
      </c>
    </row>
    <row r="38" spans="1:9" x14ac:dyDescent="0.15">
      <c r="A38" s="8" t="s">
        <v>207</v>
      </c>
      <c r="B38" s="12">
        <v>489778778</v>
      </c>
      <c r="C38" s="13">
        <v>489778926</v>
      </c>
      <c r="D38" s="4" t="str">
        <f t="shared" si="0"/>
        <v>343-0036</v>
      </c>
      <c r="E38" s="8" t="s">
        <v>208</v>
      </c>
      <c r="F38" s="9" t="s">
        <v>209</v>
      </c>
      <c r="G38" s="10" t="str">
        <f t="shared" si="1"/>
        <v>越谷市三野宮1141</v>
      </c>
      <c r="I38" s="42" t="s">
        <v>252</v>
      </c>
    </row>
    <row r="39" spans="1:9" x14ac:dyDescent="0.15">
      <c r="A39" s="8" t="s">
        <v>210</v>
      </c>
      <c r="B39" s="12">
        <v>489629180</v>
      </c>
      <c r="C39" s="13">
        <v>489629158</v>
      </c>
      <c r="D39" s="4" t="str">
        <f t="shared" si="0"/>
        <v>343-0014</v>
      </c>
      <c r="E39" s="8" t="s">
        <v>211</v>
      </c>
      <c r="F39" s="9" t="s">
        <v>212</v>
      </c>
      <c r="G39" s="10" t="str">
        <f t="shared" si="1"/>
        <v>越谷市宮前1-18-1</v>
      </c>
      <c r="I39" s="42" t="s">
        <v>253</v>
      </c>
    </row>
    <row r="40" spans="1:9" x14ac:dyDescent="0.15">
      <c r="A40" s="8" t="s">
        <v>213</v>
      </c>
      <c r="B40" s="12">
        <v>489765868</v>
      </c>
      <c r="C40" s="13">
        <v>489765748</v>
      </c>
      <c r="D40" s="4" t="str">
        <f t="shared" si="0"/>
        <v>343-0805</v>
      </c>
      <c r="E40" s="8" t="s">
        <v>214</v>
      </c>
      <c r="F40" s="9" t="s">
        <v>215</v>
      </c>
      <c r="G40" s="10" t="str">
        <f t="shared" si="1"/>
        <v>越谷市神明町2-385</v>
      </c>
      <c r="I40" s="41" t="s">
        <v>254</v>
      </c>
    </row>
    <row r="41" spans="1:9" x14ac:dyDescent="0.15">
      <c r="A41" s="8" t="s">
        <v>216</v>
      </c>
      <c r="B41" s="12">
        <v>489622366</v>
      </c>
      <c r="C41" s="13">
        <v>489622737</v>
      </c>
      <c r="D41" s="4" t="str">
        <f t="shared" si="0"/>
        <v>343-0023</v>
      </c>
      <c r="E41" s="8" t="s">
        <v>176</v>
      </c>
      <c r="F41" s="9" t="s">
        <v>217</v>
      </c>
      <c r="G41" s="10" t="str">
        <f t="shared" si="1"/>
        <v>越谷市東越谷9-3160</v>
      </c>
      <c r="I41" s="8"/>
    </row>
    <row r="42" spans="1:9" x14ac:dyDescent="0.15">
      <c r="A42" s="8" t="s">
        <v>218</v>
      </c>
      <c r="B42" s="12">
        <v>489773451</v>
      </c>
      <c r="C42" s="13">
        <v>489773469</v>
      </c>
      <c r="D42" s="4" t="str">
        <f t="shared" si="0"/>
        <v>343-0002</v>
      </c>
      <c r="E42" s="8" t="s">
        <v>179</v>
      </c>
      <c r="F42" s="9" t="s">
        <v>219</v>
      </c>
      <c r="G42" s="10" t="str">
        <f t="shared" si="1"/>
        <v>越谷市平方2115</v>
      </c>
      <c r="I42" s="8"/>
    </row>
    <row r="43" spans="1:9" x14ac:dyDescent="0.15">
      <c r="A43" s="8" t="s">
        <v>220</v>
      </c>
      <c r="B43" s="12">
        <v>489660317</v>
      </c>
      <c r="C43" s="13">
        <v>489660836</v>
      </c>
      <c r="D43" s="4" t="s">
        <v>221</v>
      </c>
      <c r="E43" s="8" t="s">
        <v>222</v>
      </c>
      <c r="F43" s="9" t="s">
        <v>223</v>
      </c>
      <c r="G43" s="10" t="str">
        <f t="shared" si="1"/>
        <v>越谷市新越谷1-85</v>
      </c>
      <c r="I43" s="8"/>
    </row>
    <row r="44" spans="1:9" x14ac:dyDescent="0.15">
      <c r="A44" s="8" t="s">
        <v>224</v>
      </c>
      <c r="B44" s="12">
        <v>489754591</v>
      </c>
      <c r="C44" s="12">
        <v>489754658</v>
      </c>
      <c r="D44" s="4" t="str">
        <f t="shared" si="0"/>
        <v>343-0004</v>
      </c>
      <c r="E44" s="8" t="s">
        <v>225</v>
      </c>
      <c r="F44" s="9" t="s">
        <v>226</v>
      </c>
      <c r="G44" s="10" t="str">
        <f t="shared" si="1"/>
        <v>越谷市大松450</v>
      </c>
    </row>
    <row r="45" spans="1:9" x14ac:dyDescent="0.15">
      <c r="A45" s="8" t="s">
        <v>227</v>
      </c>
      <c r="B45" s="12">
        <v>489861031</v>
      </c>
      <c r="C45" s="12">
        <v>489861035</v>
      </c>
      <c r="D45" s="4" t="str">
        <f t="shared" si="0"/>
        <v>343-0827</v>
      </c>
      <c r="E45" s="8" t="s">
        <v>114</v>
      </c>
      <c r="F45" s="9" t="s">
        <v>228</v>
      </c>
      <c r="G45" s="10" t="str">
        <f t="shared" si="1"/>
        <v>越谷市川柳町1-198</v>
      </c>
    </row>
    <row r="46" spans="1:9" x14ac:dyDescent="0.15">
      <c r="A46" s="8" t="s">
        <v>229</v>
      </c>
      <c r="B46" s="12">
        <v>489879651</v>
      </c>
      <c r="C46" s="12">
        <v>489879653</v>
      </c>
      <c r="D46" s="4" t="str">
        <f t="shared" si="0"/>
        <v>343-0844</v>
      </c>
      <c r="E46" s="8" t="s">
        <v>86</v>
      </c>
      <c r="F46" s="9" t="s">
        <v>230</v>
      </c>
      <c r="G46" s="10" t="str">
        <f t="shared" si="1"/>
        <v>越谷市大間野町4-357</v>
      </c>
    </row>
    <row r="47" spans="1:9" x14ac:dyDescent="0.15">
      <c r="A47" s="8" t="s">
        <v>231</v>
      </c>
      <c r="B47" s="12">
        <v>489737461</v>
      </c>
      <c r="C47" s="12">
        <v>489737464</v>
      </c>
      <c r="D47" s="4" t="str">
        <f t="shared" si="0"/>
        <v>343-0827</v>
      </c>
      <c r="E47" s="8" t="s">
        <v>114</v>
      </c>
      <c r="F47" s="9" t="s">
        <v>232</v>
      </c>
      <c r="G47" s="10" t="str">
        <f t="shared" si="1"/>
        <v>越谷市川柳町1-582-1</v>
      </c>
    </row>
    <row r="48" spans="1:9" x14ac:dyDescent="0.15">
      <c r="A48" s="8" t="s">
        <v>233</v>
      </c>
      <c r="B48" s="12">
        <v>489705522</v>
      </c>
      <c r="C48" s="12">
        <v>489705588</v>
      </c>
      <c r="D48" s="4" t="s">
        <v>234</v>
      </c>
      <c r="E48" s="8" t="s">
        <v>235</v>
      </c>
      <c r="F48" s="9" t="s">
        <v>236</v>
      </c>
      <c r="G48" s="10" t="str">
        <f t="shared" si="1"/>
        <v>越谷市恩間新田寺前316</v>
      </c>
    </row>
    <row r="49" spans="1:7" x14ac:dyDescent="0.15">
      <c r="A49" s="8" t="s">
        <v>237</v>
      </c>
      <c r="B49" s="12">
        <v>489871094</v>
      </c>
      <c r="C49" s="12">
        <v>489867318</v>
      </c>
      <c r="D49" s="4" t="s">
        <v>221</v>
      </c>
      <c r="E49" s="8" t="s">
        <v>222</v>
      </c>
      <c r="F49" s="9" t="s">
        <v>238</v>
      </c>
      <c r="G49" s="10" t="str">
        <f t="shared" si="1"/>
        <v>越谷市新越谷2-18-6</v>
      </c>
    </row>
    <row r="50" spans="1:7" x14ac:dyDescent="0.15">
      <c r="A50" s="8"/>
      <c r="B50" s="14"/>
      <c r="C50" s="14"/>
      <c r="D50" s="4" t="str">
        <f t="shared" si="0"/>
        <v/>
      </c>
      <c r="E50" s="8"/>
      <c r="F50" s="9"/>
      <c r="G50" s="10" t="str">
        <f t="shared" si="1"/>
        <v/>
      </c>
    </row>
    <row r="51" spans="1:7" x14ac:dyDescent="0.15">
      <c r="A51" s="8"/>
      <c r="B51" s="14"/>
      <c r="C51" s="14"/>
      <c r="D51" s="4" t="str">
        <f t="shared" si="0"/>
        <v/>
      </c>
      <c r="E51" s="8"/>
      <c r="F51" s="9"/>
      <c r="G51" s="10" t="str">
        <f t="shared" si="1"/>
        <v/>
      </c>
    </row>
    <row r="52" spans="1:7" x14ac:dyDescent="0.15">
      <c r="A52" s="8"/>
      <c r="B52" s="14"/>
      <c r="C52" s="14"/>
      <c r="D52" s="4" t="str">
        <f t="shared" si="0"/>
        <v/>
      </c>
      <c r="E52" s="8"/>
      <c r="F52" s="9"/>
      <c r="G52" s="10" t="str">
        <f t="shared" si="1"/>
        <v/>
      </c>
    </row>
    <row r="53" spans="1:7" x14ac:dyDescent="0.15">
      <c r="A53" s="8"/>
      <c r="B53" s="14"/>
      <c r="C53" s="14"/>
      <c r="D53" s="4" t="str">
        <f t="shared" si="0"/>
        <v/>
      </c>
      <c r="E53" s="8"/>
      <c r="F53" s="9"/>
      <c r="G53" s="10" t="str">
        <f t="shared" si="1"/>
        <v/>
      </c>
    </row>
    <row r="54" spans="1:7" x14ac:dyDescent="0.15">
      <c r="A54" s="8"/>
      <c r="B54" s="14"/>
      <c r="C54" s="14"/>
      <c r="D54" s="4" t="str">
        <f t="shared" si="0"/>
        <v/>
      </c>
      <c r="E54" s="8"/>
      <c r="F54" s="9"/>
      <c r="G54" s="10" t="str">
        <f t="shared" si="1"/>
        <v/>
      </c>
    </row>
    <row r="55" spans="1:7" x14ac:dyDescent="0.15">
      <c r="A55" s="8"/>
      <c r="B55" s="14"/>
      <c r="C55" s="14"/>
      <c r="D55" s="4" t="str">
        <f t="shared" si="0"/>
        <v/>
      </c>
      <c r="E55" s="8"/>
      <c r="F55" s="9"/>
      <c r="G55" s="10" t="str">
        <f t="shared" si="1"/>
        <v/>
      </c>
    </row>
    <row r="56" spans="1:7" x14ac:dyDescent="0.15">
      <c r="A56" s="8"/>
      <c r="B56" s="14"/>
      <c r="C56" s="14"/>
      <c r="D56" s="4" t="str">
        <f t="shared" si="0"/>
        <v/>
      </c>
      <c r="E56" s="8"/>
      <c r="F56" s="9"/>
      <c r="G56" s="10" t="str">
        <f t="shared" si="1"/>
        <v/>
      </c>
    </row>
    <row r="57" spans="1:7" x14ac:dyDescent="0.15">
      <c r="A57" s="8"/>
      <c r="B57" s="14"/>
      <c r="C57" s="14"/>
      <c r="D57" s="4" t="str">
        <f t="shared" si="0"/>
        <v/>
      </c>
      <c r="E57" s="8"/>
      <c r="F57" s="9"/>
      <c r="G57" s="10" t="str">
        <f t="shared" si="1"/>
        <v/>
      </c>
    </row>
    <row r="58" spans="1:7" x14ac:dyDescent="0.15">
      <c r="A58" s="8"/>
      <c r="B58" s="14"/>
      <c r="C58" s="14"/>
      <c r="D58" s="4" t="str">
        <f t="shared" si="0"/>
        <v/>
      </c>
      <c r="E58" s="8"/>
      <c r="F58" s="9"/>
      <c r="G58" s="10" t="str">
        <f t="shared" si="1"/>
        <v/>
      </c>
    </row>
    <row r="59" spans="1:7" x14ac:dyDescent="0.15">
      <c r="A59" s="8"/>
      <c r="B59" s="14"/>
      <c r="C59" s="14"/>
      <c r="D59" s="4" t="str">
        <f t="shared" si="0"/>
        <v/>
      </c>
      <c r="E59" s="8"/>
      <c r="F59" s="9"/>
      <c r="G59" s="10" t="str">
        <f t="shared" si="1"/>
        <v/>
      </c>
    </row>
    <row r="60" spans="1:7" x14ac:dyDescent="0.15">
      <c r="A60" s="8"/>
      <c r="B60" s="14"/>
      <c r="C60" s="14"/>
      <c r="D60" s="4" t="str">
        <f t="shared" si="0"/>
        <v/>
      </c>
      <c r="E60" s="8"/>
      <c r="F60" s="9"/>
      <c r="G60" s="10" t="str">
        <f t="shared" si="1"/>
        <v/>
      </c>
    </row>
    <row r="61" spans="1:7" x14ac:dyDescent="0.15">
      <c r="A61" s="8"/>
      <c r="B61" s="14"/>
      <c r="C61" s="14"/>
      <c r="D61" s="4" t="str">
        <f t="shared" si="0"/>
        <v/>
      </c>
      <c r="E61" s="8"/>
      <c r="F61" s="9"/>
      <c r="G61" s="10" t="str">
        <f t="shared" si="1"/>
        <v/>
      </c>
    </row>
  </sheetData>
  <sheetProtection sheet="1" objects="1" scenarios="1" formatColumns="0" formatRows="0"/>
  <phoneticPr fontId="1"/>
  <dataValidations count="6">
    <dataValidation imeMode="hiragana" allowBlank="1" showInputMessage="1" showErrorMessage="1" promptTitle="７ケタ郵便番号の入力" prompt="３４３－９９９９_x000a_のように入力後_x000a_変換してください" sqref="E2:E61" xr:uid="{00000000-0002-0000-0200-000000000000}"/>
    <dataValidation imeMode="off" allowBlank="1" showInputMessage="1" showErrorMessage="1" sqref="F2:G61 D2:D61" xr:uid="{00000000-0002-0000-0200-000001000000}"/>
    <dataValidation imeMode="hiragana" allowBlank="1" showInputMessage="1" showErrorMessage="1" sqref="I2:R9 I11:R20 A2:A61 I21:I31 I33:I43" xr:uid="{00000000-0002-0000-0200-000002000000}"/>
    <dataValidation type="textLength" imeMode="off" allowBlank="1" showInputMessage="1" showErrorMessage="1" errorTitle="ハイフンは" error="不要です" promptTitle="番号の入力" prompt="市外局番_x000a_携帯 0X0_x000a_は入力" sqref="B2:B61" xr:uid="{00000000-0002-0000-0200-000003000000}">
      <formula1>9</formula1>
      <formula2>10</formula2>
    </dataValidation>
    <dataValidation type="textLength" imeMode="off" operator="equal" allowBlank="1" showInputMessage="1" showErrorMessage="1" promptTitle="番号の入力" prompt="市外局番は不要" sqref="C50:C61" xr:uid="{00000000-0002-0000-0200-000004000000}">
      <formula1>7</formula1>
    </dataValidation>
    <dataValidation type="textLength" imeMode="off" operator="equal" allowBlank="1" showInputMessage="1" showErrorMessage="1" errorTitle="ハイフンは" error="不要です" promptTitle="番号の入力" prompt="ハイフンは不要" sqref="C2:C49" xr:uid="{00000000-0002-0000-0200-000005000000}">
      <formula1>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借用申請書-元年</vt:lpstr>
      <vt:lpstr>DATA</vt:lpstr>
      <vt:lpstr>EXP</vt:lpstr>
      <vt:lpstr>'借用申請書-元年'!PRINT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SUMITA HIDEKI</dc:creator>
  <cp:lastModifiedBy>Administrator</cp:lastModifiedBy>
  <cp:lastPrinted>2019-04-21T15:27:00Z</cp:lastPrinted>
  <dcterms:created xsi:type="dcterms:W3CDTF">2008-05-11T09:48:15Z</dcterms:created>
  <dcterms:modified xsi:type="dcterms:W3CDTF">2019-05-14T10:01:06Z</dcterms:modified>
</cp:coreProperties>
</file>