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mc:AlternateContent xmlns:mc="http://schemas.openxmlformats.org/markup-compatibility/2006">
    <mc:Choice Requires="x15">
      <x15ac:absPath xmlns:x15ac="http://schemas.microsoft.com/office/spreadsheetml/2010/11/ac" url="\\192.168.11.112\地域福祉\11.福祉教育\01.福祉教育事業関係\01.体験学習\体験学習フロー\"/>
    </mc:Choice>
  </mc:AlternateContent>
  <xr:revisionPtr revIDLastSave="0" documentId="13_ncr:1_{6F1AF628-561E-4E87-8CD5-A86FF9A30BA8}" xr6:coauthVersionLast="36" xr6:coauthVersionMax="36" xr10:uidLastSave="{00000000-0000-0000-0000-000000000000}"/>
  <bookViews>
    <workbookView xWindow="240" yWindow="105" windowWidth="24735" windowHeight="12255" xr2:uid="{00000000-000D-0000-FFFF-FFFF00000000}"/>
  </bookViews>
  <sheets>
    <sheet name="入力用シート" sheetId="8" r:id="rId1"/>
    <sheet name="入力ガイド" sheetId="11" r:id="rId2"/>
    <sheet name="DATA" sheetId="10" state="hidden" r:id="rId3"/>
  </sheets>
  <definedNames>
    <definedName name="ADD">OFFSET(DATA!$G$2,0,0,60-COUNTBLANK(DATA!$G$2:$G$61))</definedName>
    <definedName name="EXP">DATA!$I$1:$R$1</definedName>
    <definedName name="FAX">OFFSET(DATA!$C$2,0,0,60-COUNTBLANK(DATA!$C$2:$C$61))</definedName>
    <definedName name="PHONE">OFFSET(DATA!$B$2,0,0,60-COUNTBLANK(DATA!$B$2:$B$61))</definedName>
    <definedName name="PRINT">入力用シート!$AH$1</definedName>
    <definedName name="_xlnm.Print_Area" localSheetId="0">OFFSET(入力用シート!$A$1,0,0,PRINT,33)</definedName>
    <definedName name="PUR">入力用シート!$F$19</definedName>
    <definedName name="SCHOOL">OFFSET(DATA!$A$2,0,0,60-COUNTBLANK(DATA!$A$2:$A$61))</definedName>
    <definedName name="ZIP">OFFSET(DATA!$D$2,0,0,60-COUNTBLANK(DATA!$D$2:$D$61))</definedName>
  </definedNames>
  <calcPr calcId="191029"/>
</workbook>
</file>

<file path=xl/calcChain.xml><?xml version="1.0" encoding="utf-8"?>
<calcChain xmlns="http://schemas.openxmlformats.org/spreadsheetml/2006/main">
  <c r="F245" i="8" l="1"/>
  <c r="F211" i="8"/>
  <c r="F177" i="8"/>
  <c r="F143" i="8"/>
  <c r="F109" i="8"/>
  <c r="F75" i="8"/>
  <c r="F41" i="8"/>
  <c r="AC260" i="8" l="1"/>
  <c r="T260" i="8"/>
  <c r="O260" i="8"/>
  <c r="J260" i="8"/>
  <c r="AC226" i="8"/>
  <c r="T226" i="8"/>
  <c r="O226" i="8"/>
  <c r="J226" i="8"/>
  <c r="AC192" i="8"/>
  <c r="T192" i="8"/>
  <c r="O192" i="8"/>
  <c r="J192" i="8"/>
  <c r="AC158" i="8"/>
  <c r="T158" i="8"/>
  <c r="O158" i="8"/>
  <c r="J158" i="8"/>
  <c r="AC124" i="8"/>
  <c r="T124" i="8"/>
  <c r="O124" i="8"/>
  <c r="J124" i="8"/>
  <c r="AC90" i="8"/>
  <c r="T90" i="8"/>
  <c r="O90" i="8"/>
  <c r="J90" i="8"/>
  <c r="AC56" i="8"/>
  <c r="T56" i="8"/>
  <c r="O56" i="8"/>
  <c r="J56" i="8"/>
  <c r="J28" i="11" l="1"/>
  <c r="T28" i="11" s="1"/>
  <c r="J27" i="11"/>
  <c r="T27" i="11" s="1"/>
  <c r="J26" i="11"/>
  <c r="N26" i="11" s="1"/>
  <c r="AH26" i="11" s="1"/>
  <c r="AH1" i="11" s="1"/>
  <c r="J25" i="11"/>
  <c r="Q25" i="11" s="1"/>
  <c r="J24" i="11"/>
  <c r="Q24" i="11" s="1"/>
  <c r="J23" i="11"/>
  <c r="Q23" i="11" s="1"/>
  <c r="X15" i="11"/>
  <c r="X14" i="11"/>
  <c r="W12" i="11"/>
  <c r="X11" i="11"/>
  <c r="F7" i="11"/>
  <c r="F272" i="8"/>
  <c r="J266" i="8"/>
  <c r="T266" i="8" s="1"/>
  <c r="J265" i="8"/>
  <c r="T265" i="8" s="1"/>
  <c r="J264" i="8"/>
  <c r="J263" i="8"/>
  <c r="T263" i="8" s="1"/>
  <c r="J262" i="8"/>
  <c r="T262" i="8" s="1"/>
  <c r="J261" i="8"/>
  <c r="T261" i="8" s="1"/>
  <c r="X253" i="8"/>
  <c r="X252" i="8"/>
  <c r="F251" i="8"/>
  <c r="W250" i="8"/>
  <c r="X249" i="8"/>
  <c r="G248" i="8"/>
  <c r="F238" i="8"/>
  <c r="J232" i="8"/>
  <c r="T232" i="8" s="1"/>
  <c r="J231" i="8"/>
  <c r="T231" i="8" s="1"/>
  <c r="J230" i="8"/>
  <c r="J229" i="8"/>
  <c r="T229" i="8" s="1"/>
  <c r="J228" i="8"/>
  <c r="T228" i="8" s="1"/>
  <c r="J227" i="8"/>
  <c r="T227" i="8" s="1"/>
  <c r="X219" i="8"/>
  <c r="X218" i="8"/>
  <c r="F217" i="8"/>
  <c r="W216" i="8"/>
  <c r="X215" i="8"/>
  <c r="G214" i="8"/>
  <c r="F204" i="8"/>
  <c r="J198" i="8"/>
  <c r="T198" i="8" s="1"/>
  <c r="J197" i="8"/>
  <c r="T197" i="8" s="1"/>
  <c r="J196" i="8"/>
  <c r="J195" i="8"/>
  <c r="T195" i="8" s="1"/>
  <c r="J194" i="8"/>
  <c r="T194" i="8" s="1"/>
  <c r="J193" i="8"/>
  <c r="T193" i="8" s="1"/>
  <c r="X185" i="8"/>
  <c r="X184" i="8"/>
  <c r="F183" i="8"/>
  <c r="W182" i="8"/>
  <c r="X181" i="8"/>
  <c r="G180" i="8"/>
  <c r="F170" i="8"/>
  <c r="J164" i="8"/>
  <c r="T164" i="8" s="1"/>
  <c r="J163" i="8"/>
  <c r="T163" i="8" s="1"/>
  <c r="J162" i="8"/>
  <c r="J161" i="8"/>
  <c r="T161" i="8" s="1"/>
  <c r="J160" i="8"/>
  <c r="T160" i="8" s="1"/>
  <c r="J159" i="8"/>
  <c r="T159" i="8" s="1"/>
  <c r="X151" i="8"/>
  <c r="X150" i="8"/>
  <c r="F149" i="8"/>
  <c r="W148" i="8"/>
  <c r="X147" i="8"/>
  <c r="G146" i="8"/>
  <c r="F136" i="8"/>
  <c r="J130" i="8"/>
  <c r="T130" i="8" s="1"/>
  <c r="J129" i="8"/>
  <c r="T129" i="8" s="1"/>
  <c r="J128" i="8"/>
  <c r="J127" i="8"/>
  <c r="T127" i="8" s="1"/>
  <c r="J126" i="8"/>
  <c r="T126" i="8" s="1"/>
  <c r="J125" i="8"/>
  <c r="T125" i="8" s="1"/>
  <c r="X117" i="8"/>
  <c r="X116" i="8"/>
  <c r="F115" i="8"/>
  <c r="W114" i="8"/>
  <c r="X113" i="8"/>
  <c r="G112" i="8"/>
  <c r="F102" i="8"/>
  <c r="J96" i="8"/>
  <c r="T96" i="8" s="1"/>
  <c r="J95" i="8"/>
  <c r="T95" i="8" s="1"/>
  <c r="J94" i="8"/>
  <c r="J93" i="8"/>
  <c r="T93" i="8" s="1"/>
  <c r="J92" i="8"/>
  <c r="T92" i="8" s="1"/>
  <c r="J91" i="8"/>
  <c r="T91" i="8" s="1"/>
  <c r="X83" i="8"/>
  <c r="X82" i="8"/>
  <c r="F81" i="8"/>
  <c r="W80" i="8"/>
  <c r="X79" i="8"/>
  <c r="G78" i="8"/>
  <c r="X49" i="8"/>
  <c r="X48" i="8"/>
  <c r="X14" i="8"/>
  <c r="J62" i="8"/>
  <c r="T62" i="8" s="1"/>
  <c r="J61" i="8"/>
  <c r="T61" i="8" s="1"/>
  <c r="J60" i="8"/>
  <c r="J59" i="8"/>
  <c r="T59" i="8" s="1"/>
  <c r="J58" i="8"/>
  <c r="T58" i="8" s="1"/>
  <c r="J57" i="8"/>
  <c r="T57" i="8" s="1"/>
  <c r="J23" i="8"/>
  <c r="J26" i="8"/>
  <c r="J24" i="8"/>
  <c r="J25" i="8"/>
  <c r="J27" i="8"/>
  <c r="W12" i="8"/>
  <c r="W46" i="8" s="1"/>
  <c r="X11" i="8"/>
  <c r="X45" i="8" s="1"/>
  <c r="X15" i="8"/>
  <c r="F11" i="11"/>
  <c r="T264" i="8" l="1"/>
  <c r="A269" i="8"/>
  <c r="T230" i="8"/>
  <c r="A235" i="8"/>
  <c r="T196" i="8"/>
  <c r="A201" i="8"/>
  <c r="T162" i="8"/>
  <c r="A167" i="8"/>
  <c r="T128" i="8"/>
  <c r="A133" i="8"/>
  <c r="T94" i="8"/>
  <c r="A99" i="8"/>
  <c r="T60" i="8"/>
  <c r="A65" i="8"/>
  <c r="T23" i="11"/>
  <c r="T25" i="11"/>
  <c r="Q27" i="11"/>
  <c r="T24" i="11"/>
  <c r="Q26" i="11"/>
  <c r="T26" i="11"/>
  <c r="N28" i="11"/>
  <c r="N23" i="11"/>
  <c r="N24" i="11"/>
  <c r="N25" i="11"/>
  <c r="N27" i="11"/>
  <c r="Q28" i="11"/>
  <c r="Q230" i="8"/>
  <c r="Q264" i="8"/>
  <c r="N228" i="8"/>
  <c r="N263" i="8"/>
  <c r="Q263" i="8"/>
  <c r="Q196" i="8"/>
  <c r="Q161" i="8"/>
  <c r="N195" i="8"/>
  <c r="N230" i="8"/>
  <c r="AH230" i="8" s="1"/>
  <c r="N232" i="8"/>
  <c r="N264" i="8"/>
  <c r="AH264" i="8" s="1"/>
  <c r="N266" i="8"/>
  <c r="Q195" i="8"/>
  <c r="N261" i="8"/>
  <c r="Q262" i="8"/>
  <c r="N265" i="8"/>
  <c r="N161" i="8"/>
  <c r="N196" i="8"/>
  <c r="AH196" i="8" s="1"/>
  <c r="N198" i="8"/>
  <c r="Q261" i="8"/>
  <c r="Q229" i="8"/>
  <c r="N262" i="8"/>
  <c r="N127" i="8"/>
  <c r="N162" i="8"/>
  <c r="AH162" i="8" s="1"/>
  <c r="N164" i="8"/>
  <c r="N194" i="8"/>
  <c r="N227" i="8"/>
  <c r="Q228" i="8"/>
  <c r="N231" i="8"/>
  <c r="Q265" i="8"/>
  <c r="Q266" i="8"/>
  <c r="Q127" i="8"/>
  <c r="Q162" i="8"/>
  <c r="Q227" i="8"/>
  <c r="N229" i="8"/>
  <c r="N93" i="8"/>
  <c r="N128" i="8"/>
  <c r="AH128" i="8" s="1"/>
  <c r="N130" i="8"/>
  <c r="N160" i="8"/>
  <c r="N193" i="8"/>
  <c r="Q194" i="8"/>
  <c r="N197" i="8"/>
  <c r="Q231" i="8"/>
  <c r="Q232" i="8"/>
  <c r="Q93" i="8"/>
  <c r="Q128" i="8"/>
  <c r="Q193" i="8"/>
  <c r="N94" i="8"/>
  <c r="AH94" i="8" s="1"/>
  <c r="N96" i="8"/>
  <c r="N126" i="8"/>
  <c r="N159" i="8"/>
  <c r="Q160" i="8"/>
  <c r="N163" i="8"/>
  <c r="Q197" i="8"/>
  <c r="Q198" i="8"/>
  <c r="Q94" i="8"/>
  <c r="Q159" i="8"/>
  <c r="N92" i="8"/>
  <c r="N125" i="8"/>
  <c r="Q126" i="8"/>
  <c r="N129" i="8"/>
  <c r="Q163" i="8"/>
  <c r="Q164" i="8"/>
  <c r="Q125" i="8"/>
  <c r="N91" i="8"/>
  <c r="Q92" i="8"/>
  <c r="N95" i="8"/>
  <c r="Q129" i="8"/>
  <c r="Q130" i="8"/>
  <c r="Q91" i="8"/>
  <c r="Q95" i="8"/>
  <c r="Q96" i="8"/>
  <c r="N57" i="8"/>
  <c r="N58" i="8"/>
  <c r="N59" i="8"/>
  <c r="N60" i="8"/>
  <c r="N61" i="8"/>
  <c r="N62" i="8"/>
  <c r="Q57" i="8"/>
  <c r="Q58" i="8"/>
  <c r="Q59" i="8"/>
  <c r="Q60" i="8"/>
  <c r="Q61" i="8"/>
  <c r="Q62" i="8"/>
  <c r="F47" i="8"/>
  <c r="G44" i="8"/>
  <c r="F68" i="8"/>
  <c r="F34" i="8"/>
  <c r="AH60" i="8" l="1"/>
  <c r="T23" i="8"/>
  <c r="T26" i="8"/>
  <c r="T25" i="8"/>
  <c r="T24" i="8"/>
  <c r="J28" i="8"/>
  <c r="A31" i="8" s="1"/>
  <c r="N27" i="8"/>
  <c r="T28" i="8" l="1"/>
  <c r="N23" i="8"/>
  <c r="N24" i="8"/>
  <c r="N25" i="8"/>
  <c r="N26" i="8"/>
  <c r="AH26" i="8" s="1"/>
  <c r="AH1" i="8" s="1"/>
  <c r="Q23" i="8"/>
  <c r="Q24" i="8"/>
  <c r="Q25" i="8"/>
  <c r="Q26" i="8"/>
  <c r="N28" i="8"/>
  <c r="Q28" i="8"/>
  <c r="T27" i="8"/>
  <c r="Q27" i="8"/>
  <c r="G61" i="10" l="1"/>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D61" i="10"/>
  <c r="F7" i="8" l="1"/>
  <c r="D51" i="10"/>
  <c r="D60" i="10"/>
  <c r="D53" i="10"/>
  <c r="D38" i="10"/>
  <c r="D46" i="10"/>
  <c r="D44" i="10"/>
  <c r="D41" i="10"/>
  <c r="D18" i="10"/>
  <c r="D23" i="10"/>
  <c r="D26" i="10"/>
  <c r="D6" i="10"/>
  <c r="D28" i="10"/>
  <c r="D21" i="10"/>
  <c r="D22" i="10"/>
  <c r="F11" i="8"/>
  <c r="D55" i="10"/>
  <c r="D50" i="10"/>
  <c r="D57" i="10"/>
  <c r="D33" i="10"/>
  <c r="D42" i="10"/>
  <c r="D35" i="10"/>
  <c r="D39" i="10"/>
  <c r="D20" i="10"/>
  <c r="D29" i="10"/>
  <c r="D7" i="10"/>
  <c r="D4" i="10"/>
  <c r="D13" i="10"/>
  <c r="D9" i="10"/>
  <c r="D3" i="10"/>
  <c r="D52" i="10"/>
  <c r="D54" i="10"/>
  <c r="D47" i="10"/>
  <c r="D34" i="10"/>
  <c r="D32" i="10"/>
  <c r="D40" i="10"/>
  <c r="D24" i="10"/>
  <c r="D16" i="10"/>
  <c r="D31" i="10"/>
  <c r="D12" i="10"/>
  <c r="D11" i="10"/>
  <c r="D10" i="10"/>
  <c r="D17" i="10"/>
  <c r="D15" i="10"/>
  <c r="D59" i="10"/>
  <c r="D56" i="10"/>
  <c r="D58" i="10"/>
  <c r="D37" i="10"/>
  <c r="D36" i="10"/>
  <c r="D45" i="10"/>
  <c r="D19" i="10"/>
  <c r="D30" i="10"/>
  <c r="D8" i="10"/>
  <c r="D14" i="10"/>
  <c r="D25" i="10"/>
  <c r="D27" i="10"/>
  <c r="D5" i="10"/>
  <c r="D2" i="10"/>
  <c r="F45" i="8" l="1"/>
  <c r="F79" i="8" s="1"/>
  <c r="F113" i="8" s="1"/>
  <c r="F147" i="8" s="1"/>
  <c r="F181" i="8" s="1"/>
  <c r="F215" i="8" s="1"/>
  <c r="F249" i="8" s="1"/>
</calcChain>
</file>

<file path=xl/sharedStrings.xml><?xml version="1.0" encoding="utf-8"?>
<sst xmlns="http://schemas.openxmlformats.org/spreadsheetml/2006/main" count="814" uniqueCount="269">
  <si>
    <t>※講師・ボランティア団体様との日程調整の為、</t>
    <rPh sb="1" eb="3">
      <t>コウシ</t>
    </rPh>
    <rPh sb="10" eb="13">
      <t>ダンタイサマ</t>
    </rPh>
    <rPh sb="15" eb="17">
      <t>ニッテイ</t>
    </rPh>
    <rPh sb="17" eb="19">
      <t>チョウセイ</t>
    </rPh>
    <rPh sb="20" eb="21">
      <t>タメ</t>
    </rPh>
    <phoneticPr fontId="1"/>
  </si>
  <si>
    <t>福祉体験学習実施依頼書</t>
    <rPh sb="0" eb="2">
      <t>フクシ</t>
    </rPh>
    <rPh sb="2" eb="4">
      <t>タイケン</t>
    </rPh>
    <rPh sb="4" eb="6">
      <t>ガクシュウ</t>
    </rPh>
    <rPh sb="6" eb="8">
      <t>ジッシ</t>
    </rPh>
    <rPh sb="8" eb="11">
      <t>イライショ</t>
    </rPh>
    <phoneticPr fontId="1"/>
  </si>
  <si>
    <t>＊受付日</t>
    <rPh sb="1" eb="4">
      <t>ウケツケビ</t>
    </rPh>
    <phoneticPr fontId="1"/>
  </si>
  <si>
    <t>＊受付者</t>
    <rPh sb="1" eb="3">
      <t>ウケツケ</t>
    </rPh>
    <rPh sb="3" eb="4">
      <t>シャ</t>
    </rPh>
    <phoneticPr fontId="1"/>
  </si>
  <si>
    <t>依頼団体名</t>
    <rPh sb="0" eb="2">
      <t>イライ</t>
    </rPh>
    <rPh sb="2" eb="4">
      <t>ダンタイ</t>
    </rPh>
    <rPh sb="4" eb="5">
      <t>メイ</t>
    </rPh>
    <phoneticPr fontId="1"/>
  </si>
  <si>
    <t>ふりがな</t>
    <phoneticPr fontId="1"/>
  </si>
  <si>
    <t>担当者名</t>
    <rPh sb="0" eb="3">
      <t>タントウシャ</t>
    </rPh>
    <rPh sb="3" eb="4">
      <t>メイ</t>
    </rPh>
    <phoneticPr fontId="1"/>
  </si>
  <si>
    <t>連絡先</t>
    <rPh sb="0" eb="3">
      <t>レンラクサキ</t>
    </rPh>
    <phoneticPr fontId="1"/>
  </si>
  <si>
    <t>希望内容</t>
    <rPh sb="0" eb="2">
      <t>キボウ</t>
    </rPh>
    <rPh sb="2" eb="4">
      <t>ナイヨウ</t>
    </rPh>
    <phoneticPr fontId="1"/>
  </si>
  <si>
    <t>人</t>
    <rPh sb="0" eb="1">
      <t>ニン</t>
    </rPh>
    <phoneticPr fontId="1"/>
  </si>
  <si>
    <t>連絡事項</t>
    <rPh sb="0" eb="2">
      <t>レンラク</t>
    </rPh>
    <rPh sb="2" eb="4">
      <t>ジコウ</t>
    </rPh>
    <phoneticPr fontId="1"/>
  </si>
  <si>
    <t>課　長</t>
    <rPh sb="0" eb="1">
      <t>カ</t>
    </rPh>
    <rPh sb="2" eb="3">
      <t>チョウ</t>
    </rPh>
    <phoneticPr fontId="1"/>
  </si>
  <si>
    <t>調 整 幹</t>
    <rPh sb="0" eb="1">
      <t>チョウ</t>
    </rPh>
    <rPh sb="2" eb="3">
      <t>ヒトシ</t>
    </rPh>
    <rPh sb="4" eb="5">
      <t>カン</t>
    </rPh>
    <phoneticPr fontId="1"/>
  </si>
  <si>
    <t>主　幹</t>
    <rPh sb="0" eb="1">
      <t>ヌシ</t>
    </rPh>
    <rPh sb="2" eb="3">
      <t>カン</t>
    </rPh>
    <phoneticPr fontId="1"/>
  </si>
  <si>
    <t>主　査</t>
    <rPh sb="0" eb="1">
      <t>ヌシ</t>
    </rPh>
    <rPh sb="2" eb="3">
      <t>サ</t>
    </rPh>
    <phoneticPr fontId="1"/>
  </si>
  <si>
    <t>主　任</t>
    <rPh sb="0" eb="1">
      <t>ヌシ</t>
    </rPh>
    <rPh sb="2" eb="3">
      <t>ニン</t>
    </rPh>
    <phoneticPr fontId="1"/>
  </si>
  <si>
    <t>担　当</t>
    <rPh sb="0" eb="1">
      <t>タン</t>
    </rPh>
    <rPh sb="2" eb="3">
      <t>トウ</t>
    </rPh>
    <phoneticPr fontId="1"/>
  </si>
  <si>
    <t>目　　的</t>
    <rPh sb="0" eb="1">
      <t>メ</t>
    </rPh>
    <rPh sb="3" eb="4">
      <t>テキ</t>
    </rPh>
    <phoneticPr fontId="1"/>
  </si>
  <si>
    <t>打 合 日</t>
    <rPh sb="0" eb="1">
      <t>ダ</t>
    </rPh>
    <rPh sb="2" eb="3">
      <t>ア</t>
    </rPh>
    <rPh sb="4" eb="5">
      <t>ヒ</t>
    </rPh>
    <phoneticPr fontId="1"/>
  </si>
  <si>
    <t>対 象 者</t>
    <rPh sb="0" eb="1">
      <t>タイ</t>
    </rPh>
    <rPh sb="2" eb="3">
      <t>ゾウ</t>
    </rPh>
    <rPh sb="4" eb="5">
      <t>モノ</t>
    </rPh>
    <phoneticPr fontId="1"/>
  </si>
  <si>
    <t>実 施 日</t>
    <rPh sb="0" eb="1">
      <t>ジツ</t>
    </rPh>
    <rPh sb="2" eb="3">
      <t>シ</t>
    </rPh>
    <rPh sb="4" eb="5">
      <t>ヒ</t>
    </rPh>
    <phoneticPr fontId="1"/>
  </si>
  <si>
    <r>
      <rPr>
        <sz val="8"/>
        <color theme="1"/>
        <rFont val="HG丸ｺﾞｼｯｸM-PRO"/>
        <family val="3"/>
        <charset val="128"/>
      </rPr>
      <t>　　</t>
    </r>
    <r>
      <rPr>
        <sz val="12"/>
        <color theme="1"/>
        <rFont val="HG丸ｺﾞｼｯｸM-PRO"/>
        <family val="3"/>
        <charset val="128"/>
      </rPr>
      <t>＊</t>
    </r>
    <r>
      <rPr>
        <sz val="10"/>
        <color theme="1"/>
        <rFont val="HG丸ｺﾞｼｯｸM-PRO"/>
        <family val="3"/>
        <charset val="128"/>
      </rPr>
      <t>印の欄は記入しないでください。</t>
    </r>
    <rPh sb="3" eb="4">
      <t>シルシ</t>
    </rPh>
    <rPh sb="5" eb="6">
      <t>ラン</t>
    </rPh>
    <rPh sb="7" eb="9">
      <t>キニュウ</t>
    </rPh>
    <phoneticPr fontId="1"/>
  </si>
  <si>
    <t>　体験の種類</t>
    <rPh sb="1" eb="3">
      <t>タイケン</t>
    </rPh>
    <rPh sb="4" eb="6">
      <t>シュルイ</t>
    </rPh>
    <phoneticPr fontId="1"/>
  </si>
  <si>
    <t xml:space="preserve"> ※複数の体験学習依頼時には、「同日開催」または「別日開催」の旨をご記入ください。</t>
    <rPh sb="2" eb="4">
      <t>フクスウ</t>
    </rPh>
    <rPh sb="5" eb="7">
      <t>タイケン</t>
    </rPh>
    <rPh sb="7" eb="9">
      <t>ガクシュウ</t>
    </rPh>
    <rPh sb="9" eb="11">
      <t>イライ</t>
    </rPh>
    <rPh sb="11" eb="12">
      <t>ジ</t>
    </rPh>
    <rPh sb="16" eb="18">
      <t>ドウジツ</t>
    </rPh>
    <rPh sb="18" eb="20">
      <t>カイサイ</t>
    </rPh>
    <rPh sb="25" eb="26">
      <t>ベツ</t>
    </rPh>
    <rPh sb="26" eb="27">
      <t>ビ</t>
    </rPh>
    <rPh sb="27" eb="29">
      <t>カイサイ</t>
    </rPh>
    <rPh sb="31" eb="32">
      <t>ムネ</t>
    </rPh>
    <rPh sb="34" eb="36">
      <t>キニュウ</t>
    </rPh>
    <phoneticPr fontId="1"/>
  </si>
  <si>
    <t>時　　分</t>
    <rPh sb="0" eb="1">
      <t>ジ</t>
    </rPh>
    <rPh sb="3" eb="4">
      <t>フン</t>
    </rPh>
    <phoneticPr fontId="1"/>
  </si>
  <si>
    <t>～</t>
    <phoneticPr fontId="1"/>
  </si>
  <si>
    <t xml:space="preserve"> ※今回、福祉体験学習を実施するにあたっての学習のねらい等をご記入ください。</t>
    <rPh sb="2" eb="4">
      <t>コンカイ</t>
    </rPh>
    <rPh sb="5" eb="7">
      <t>フクシ</t>
    </rPh>
    <rPh sb="7" eb="9">
      <t>タイケン</t>
    </rPh>
    <rPh sb="9" eb="11">
      <t>ガクシュウ</t>
    </rPh>
    <rPh sb="12" eb="14">
      <t>ジッシ</t>
    </rPh>
    <rPh sb="22" eb="24">
      <t>ガクシュウ</t>
    </rPh>
    <rPh sb="28" eb="29">
      <t>ナド</t>
    </rPh>
    <rPh sb="31" eb="33">
      <t>キニュウ</t>
    </rPh>
    <phoneticPr fontId="1"/>
  </si>
  <si>
    <t xml:space="preserve"> ※講話のみの実施か、講話および体験の実施か等ご記入をお願いいたします。</t>
    <rPh sb="2" eb="4">
      <t>コウワ</t>
    </rPh>
    <rPh sb="7" eb="9">
      <t>ジッシ</t>
    </rPh>
    <rPh sb="11" eb="13">
      <t>コウワ</t>
    </rPh>
    <rPh sb="16" eb="18">
      <t>タイケン</t>
    </rPh>
    <rPh sb="19" eb="21">
      <t>ジッシ</t>
    </rPh>
    <rPh sb="22" eb="23">
      <t>ナド</t>
    </rPh>
    <rPh sb="24" eb="26">
      <t>キニュウ</t>
    </rPh>
    <rPh sb="28" eb="29">
      <t>ネガ</t>
    </rPh>
    <phoneticPr fontId="1"/>
  </si>
  <si>
    <t>学年</t>
    <rPh sb="0" eb="2">
      <t>ガクネン</t>
    </rPh>
    <phoneticPr fontId="1"/>
  </si>
  <si>
    <t>クラス</t>
    <phoneticPr fontId="1"/>
  </si>
  <si>
    <t>　 児 童・
　 生 徒</t>
    <rPh sb="2" eb="3">
      <t>ジ</t>
    </rPh>
    <rPh sb="4" eb="5">
      <t>ワラシ</t>
    </rPh>
    <rPh sb="9" eb="10">
      <t>ナマ</t>
    </rPh>
    <rPh sb="11" eb="12">
      <t>ト</t>
    </rPh>
    <phoneticPr fontId="1"/>
  </si>
  <si>
    <t>　 PTA・
　 一 般</t>
    <rPh sb="9" eb="10">
      <t>イチ</t>
    </rPh>
    <rPh sb="11" eb="12">
      <t>ハン</t>
    </rPh>
    <phoneticPr fontId="1"/>
  </si>
  <si>
    <t xml:space="preserve"> 電 話 /</t>
    <rPh sb="1" eb="2">
      <t>デン</t>
    </rPh>
    <rPh sb="3" eb="4">
      <t>ハナシ</t>
    </rPh>
    <phoneticPr fontId="1"/>
  </si>
  <si>
    <t xml:space="preserve"> FAX /</t>
    <phoneticPr fontId="1"/>
  </si>
  <si>
    <r>
      <rPr>
        <sz val="12"/>
        <color theme="1"/>
        <rFont val="HG丸ｺﾞｼｯｸM-PRO"/>
        <family val="3"/>
        <charset val="128"/>
      </rPr>
      <t>　</t>
    </r>
    <r>
      <rPr>
        <u/>
        <sz val="12"/>
        <color theme="1"/>
        <rFont val="HG丸ｺﾞｼｯｸM-PRO"/>
        <family val="3"/>
        <charset val="128"/>
      </rPr>
      <t>実施日の１～２か月前までの依頼をお願いいたします。</t>
    </r>
    <rPh sb="1" eb="3">
      <t>ジッシ</t>
    </rPh>
    <rPh sb="3" eb="4">
      <t>ビ</t>
    </rPh>
    <rPh sb="9" eb="10">
      <t>ゲツ</t>
    </rPh>
    <rPh sb="10" eb="11">
      <t>マエ</t>
    </rPh>
    <rPh sb="14" eb="16">
      <t>イライ</t>
    </rPh>
    <rPh sb="18" eb="19">
      <t>ネガ</t>
    </rPh>
    <phoneticPr fontId="1"/>
  </si>
  <si>
    <t>－ １つの体験につき１枚の依頼書を記入・作成してください －</t>
    <rPh sb="5" eb="7">
      <t>タイケン</t>
    </rPh>
    <rPh sb="11" eb="12">
      <t>マイ</t>
    </rPh>
    <rPh sb="13" eb="16">
      <t>イライショ</t>
    </rPh>
    <rPh sb="17" eb="19">
      <t>キニュウ</t>
    </rPh>
    <rPh sb="20" eb="22">
      <t>サクセイ</t>
    </rPh>
    <phoneticPr fontId="1"/>
  </si>
  <si>
    <t xml:space="preserve"> ※依頼日より
 　２週間以上
 　空けてください。</t>
    <rPh sb="2" eb="4">
      <t>イライ</t>
    </rPh>
    <rPh sb="4" eb="5">
      <t>ビ</t>
    </rPh>
    <rPh sb="11" eb="15">
      <t>シュウカンイジョウ</t>
    </rPh>
    <rPh sb="18" eb="19">
      <t>ア</t>
    </rPh>
    <phoneticPr fontId="1"/>
  </si>
  <si>
    <t xml:space="preserve"> ※打合日より
 　２週間以上
 　空けてください。</t>
    <rPh sb="2" eb="4">
      <t>ウチア</t>
    </rPh>
    <rPh sb="4" eb="5">
      <t>ビ</t>
    </rPh>
    <rPh sb="11" eb="15">
      <t>シュウカンイジョウ</t>
    </rPh>
    <rPh sb="18" eb="19">
      <t>ア</t>
    </rPh>
    <phoneticPr fontId="1"/>
  </si>
  <si>
    <t xml:space="preserve"> 第１希望</t>
    <rPh sb="1" eb="2">
      <t>ダイ</t>
    </rPh>
    <rPh sb="3" eb="5">
      <t>キボウ</t>
    </rPh>
    <phoneticPr fontId="1"/>
  </si>
  <si>
    <t xml:space="preserve"> 第２希望</t>
    <rPh sb="1" eb="2">
      <t>ダイ</t>
    </rPh>
    <rPh sb="3" eb="5">
      <t>キボウ</t>
    </rPh>
    <phoneticPr fontId="1"/>
  </si>
  <si>
    <t xml:space="preserve"> 第３希望</t>
    <rPh sb="1" eb="2">
      <t>ダイ</t>
    </rPh>
    <rPh sb="3" eb="5">
      <t>キボウ</t>
    </rPh>
    <phoneticPr fontId="1"/>
  </si>
  <si>
    <t>依頼先</t>
    <rPh sb="0" eb="2">
      <t>イライ</t>
    </rPh>
    <rPh sb="2" eb="3">
      <t>サキ</t>
    </rPh>
    <phoneticPr fontId="1"/>
  </si>
  <si>
    <t>電話番号</t>
    <rPh sb="0" eb="2">
      <t>デンワ</t>
    </rPh>
    <rPh sb="2" eb="4">
      <t>バンゴウ</t>
    </rPh>
    <phoneticPr fontId="1"/>
  </si>
  <si>
    <t>FAX番号</t>
    <rPh sb="3" eb="5">
      <t>バンゴウ</t>
    </rPh>
    <phoneticPr fontId="1"/>
  </si>
  <si>
    <t>肢体不自由 ( 車椅子介助体験 )</t>
  </si>
  <si>
    <t>聴覚障がい ( 手話体験 )</t>
  </si>
  <si>
    <t>視覚障がい  (  ガイドヘルプ体験  )</t>
  </si>
  <si>
    <t>点字</t>
  </si>
  <si>
    <t>拡大写本</t>
  </si>
  <si>
    <t>朗読</t>
  </si>
  <si>
    <t>高齢擬似</t>
  </si>
  <si>
    <t>認知症サポーター養成講座</t>
    <rPh sb="10" eb="12">
      <t>コウザ</t>
    </rPh>
    <phoneticPr fontId="1"/>
  </si>
  <si>
    <t>災害ボランティア</t>
  </si>
  <si>
    <t>ボランティア</t>
  </si>
  <si>
    <t>大相模　小学校</t>
  </si>
  <si>
    <t>車椅子</t>
    <rPh sb="0" eb="3">
      <t>クルマイス</t>
    </rPh>
    <phoneticPr fontId="1"/>
  </si>
  <si>
    <t>マイク</t>
    <phoneticPr fontId="1"/>
  </si>
  <si>
    <t>白杖</t>
    <rPh sb="0" eb="1">
      <t>シロ</t>
    </rPh>
    <rPh sb="1" eb="2">
      <t>ツエ</t>
    </rPh>
    <phoneticPr fontId="1"/>
  </si>
  <si>
    <t>点字板</t>
    <rPh sb="0" eb="2">
      <t>テンジ</t>
    </rPh>
    <rPh sb="2" eb="3">
      <t>イタ</t>
    </rPh>
    <phoneticPr fontId="1"/>
  </si>
  <si>
    <t>拡大写本</t>
    <rPh sb="0" eb="2">
      <t>カクダイ</t>
    </rPh>
    <rPh sb="2" eb="4">
      <t>シャホン</t>
    </rPh>
    <phoneticPr fontId="1"/>
  </si>
  <si>
    <t>体験セット ( L )</t>
    <rPh sb="0" eb="2">
      <t>タイケン</t>
    </rPh>
    <phoneticPr fontId="1"/>
  </si>
  <si>
    <t>大沢　小学校</t>
  </si>
  <si>
    <t>長机</t>
    <rPh sb="0" eb="1">
      <t>ナガ</t>
    </rPh>
    <rPh sb="1" eb="2">
      <t>ツクエ</t>
    </rPh>
    <phoneticPr fontId="1"/>
  </si>
  <si>
    <t>点字用紙</t>
    <rPh sb="0" eb="2">
      <t>テンジ</t>
    </rPh>
    <rPh sb="2" eb="4">
      <t>ヨウシ</t>
    </rPh>
    <phoneticPr fontId="1"/>
  </si>
  <si>
    <t>体験セット ( S )</t>
    <rPh sb="0" eb="2">
      <t>タイケン</t>
    </rPh>
    <phoneticPr fontId="1"/>
  </si>
  <si>
    <t>大沢北　小学校</t>
  </si>
  <si>
    <t>椅子</t>
    <rPh sb="0" eb="2">
      <t>イス</t>
    </rPh>
    <phoneticPr fontId="1"/>
  </si>
  <si>
    <t>点字五十音表</t>
    <rPh sb="0" eb="2">
      <t>テンジ</t>
    </rPh>
    <rPh sb="2" eb="5">
      <t>ゴジュウオン</t>
    </rPh>
    <rPh sb="5" eb="6">
      <t>ヒョウ</t>
    </rPh>
    <phoneticPr fontId="1"/>
  </si>
  <si>
    <t>大袋　小学校</t>
  </si>
  <si>
    <t>演台</t>
    <rPh sb="0" eb="2">
      <t>エンダイ</t>
    </rPh>
    <phoneticPr fontId="1"/>
  </si>
  <si>
    <t>磁石</t>
    <rPh sb="0" eb="2">
      <t>ジシャク</t>
    </rPh>
    <phoneticPr fontId="1"/>
  </si>
  <si>
    <t>大袋北　小学校</t>
  </si>
  <si>
    <t>体育マット</t>
    <rPh sb="0" eb="2">
      <t>タイイク</t>
    </rPh>
    <phoneticPr fontId="1"/>
  </si>
  <si>
    <t>黒板・ホワイトB</t>
    <rPh sb="0" eb="2">
      <t>コクバン</t>
    </rPh>
    <phoneticPr fontId="1"/>
  </si>
  <si>
    <t>点字本</t>
    <rPh sb="0" eb="2">
      <t>テンジ</t>
    </rPh>
    <rPh sb="2" eb="3">
      <t>ホン</t>
    </rPh>
    <phoneticPr fontId="1"/>
  </si>
  <si>
    <t>大袋東　小学校</t>
  </si>
  <si>
    <t>プロジェクター等</t>
    <rPh sb="7" eb="8">
      <t>トウ</t>
    </rPh>
    <phoneticPr fontId="1"/>
  </si>
  <si>
    <t>筆記具 ( 赤・白 )</t>
    <rPh sb="0" eb="2">
      <t>ヒッキ</t>
    </rPh>
    <rPh sb="2" eb="3">
      <t>グ</t>
    </rPh>
    <rPh sb="6" eb="7">
      <t>アカ</t>
    </rPh>
    <rPh sb="8" eb="9">
      <t>シロ</t>
    </rPh>
    <phoneticPr fontId="1"/>
  </si>
  <si>
    <t>大間野　小学校</t>
  </si>
  <si>
    <t>角椅子</t>
    <rPh sb="0" eb="1">
      <t>カク</t>
    </rPh>
    <rPh sb="1" eb="3">
      <t>イス</t>
    </rPh>
    <phoneticPr fontId="1"/>
  </si>
  <si>
    <t>歌詞カード・磁石</t>
    <rPh sb="0" eb="2">
      <t>カシ</t>
    </rPh>
    <rPh sb="6" eb="8">
      <t>ジシャク</t>
    </rPh>
    <phoneticPr fontId="1"/>
  </si>
  <si>
    <t>荻島　小学校</t>
  </si>
  <si>
    <t>ボール</t>
    <phoneticPr fontId="1"/>
  </si>
  <si>
    <t>蒲生　小学校</t>
  </si>
  <si>
    <t>蒲生第二　小学校</t>
  </si>
  <si>
    <t>車の乗降見学 ( 晴天時 )</t>
  </si>
  <si>
    <t>あいさつ・紹介</t>
  </si>
  <si>
    <t>蒲生南　小学校</t>
  </si>
  <si>
    <t>移動・あいさつ</t>
  </si>
  <si>
    <t>ミニ講演</t>
  </si>
  <si>
    <t>日常生活の話</t>
  </si>
  <si>
    <t>点字板の使い方の説明</t>
  </si>
  <si>
    <t>拡大写本体験</t>
  </si>
  <si>
    <t>朗読のチェックポイント</t>
  </si>
  <si>
    <t>体験セット装着方法の説明</t>
    <rPh sb="0" eb="2">
      <t>タイケン</t>
    </rPh>
    <phoneticPr fontId="1"/>
  </si>
  <si>
    <t>地域包括支援センターとは</t>
    <rPh sb="0" eb="2">
      <t>チイキ</t>
    </rPh>
    <rPh sb="2" eb="4">
      <t>ホウカツ</t>
    </rPh>
    <rPh sb="4" eb="6">
      <t>シエン</t>
    </rPh>
    <phoneticPr fontId="1"/>
  </si>
  <si>
    <t>災害ボランティアについて</t>
  </si>
  <si>
    <t>川柳　小学校</t>
  </si>
  <si>
    <t>手話表現</t>
  </si>
  <si>
    <t>ガイドヘルプ方法の説明</t>
  </si>
  <si>
    <t>点字体験 ( 50音 )</t>
  </si>
  <si>
    <t>休憩</t>
  </si>
  <si>
    <t>発声練習</t>
  </si>
  <si>
    <t>高齢者擬似体験</t>
  </si>
  <si>
    <t>認知症について</t>
  </si>
  <si>
    <t>北越谷　小学校</t>
  </si>
  <si>
    <t>車椅子介助方法の説明</t>
  </si>
  <si>
    <t>休憩 ( コース確認 )</t>
  </si>
  <si>
    <t>点字体験 ( 数字・名前・住所・電話番号 )</t>
  </si>
  <si>
    <t>質問など</t>
  </si>
  <si>
    <t>早口言葉</t>
  </si>
  <si>
    <t>寸劇</t>
    <rPh sb="0" eb="2">
      <t>スンゲキ</t>
    </rPh>
    <phoneticPr fontId="1"/>
  </si>
  <si>
    <t>越ヶ谷　小学校</t>
  </si>
  <si>
    <t>手話の歌</t>
  </si>
  <si>
    <t>ガイドヘルプ体験</t>
  </si>
  <si>
    <t>点字の読み方</t>
    <rPh sb="3" eb="4">
      <t>ヨ</t>
    </rPh>
    <rPh sb="5" eb="6">
      <t>カタ</t>
    </rPh>
    <phoneticPr fontId="1"/>
  </si>
  <si>
    <t>朗読体験</t>
  </si>
  <si>
    <t>オレンジリング贈呈式</t>
    <rPh sb="7" eb="10">
      <t>ゾウテイシキ</t>
    </rPh>
    <phoneticPr fontId="1"/>
  </si>
  <si>
    <t>鷺後　小学校</t>
  </si>
  <si>
    <t>車椅子介助体験</t>
  </si>
  <si>
    <t>点字体験</t>
  </si>
  <si>
    <t>桜井　小学校</t>
  </si>
  <si>
    <t>感想発表</t>
  </si>
  <si>
    <t>点字実演</t>
    <rPh sb="0" eb="2">
      <t>テンジ</t>
    </rPh>
    <rPh sb="2" eb="4">
      <t>ジツエン</t>
    </rPh>
    <phoneticPr fontId="1"/>
  </si>
  <si>
    <t>桜井南　小学校</t>
  </si>
  <si>
    <t>日常生活の話 (  )</t>
  </si>
  <si>
    <t>ミニ講演 (  )</t>
  </si>
  <si>
    <t>実演 (  )</t>
    <rPh sb="0" eb="2">
      <t>ジツエン</t>
    </rPh>
    <phoneticPr fontId="1"/>
  </si>
  <si>
    <t>城ノ上　小学校</t>
  </si>
  <si>
    <t>手話表現 (  )</t>
    <rPh sb="0" eb="2">
      <t>シュワ</t>
    </rPh>
    <rPh sb="2" eb="4">
      <t>ヒョウゲン</t>
    </rPh>
    <phoneticPr fontId="1"/>
  </si>
  <si>
    <t>千間台　小学校</t>
  </si>
  <si>
    <t>出羽　小学校</t>
  </si>
  <si>
    <t>新方　小学校</t>
  </si>
  <si>
    <t>西方　小学校</t>
  </si>
  <si>
    <t>花田　小学校</t>
  </si>
  <si>
    <t>東越谷　小学校</t>
  </si>
  <si>
    <t>平方　小学校</t>
  </si>
  <si>
    <t>増林　小学校</t>
  </si>
  <si>
    <t>南越谷　小学校</t>
  </si>
  <si>
    <t>宮本　小学校</t>
  </si>
  <si>
    <t>明正　小学校</t>
  </si>
  <si>
    <t>弥栄　小学校</t>
  </si>
  <si>
    <t>栄進　中学校</t>
  </si>
  <si>
    <t>大相模　中学校</t>
  </si>
  <si>
    <t>大袋　中学校</t>
  </si>
  <si>
    <t>北　中学校</t>
  </si>
  <si>
    <t>光陽　中学校</t>
  </si>
  <si>
    <t>新栄　中学校</t>
  </si>
  <si>
    <t>千間台　中学校</t>
  </si>
  <si>
    <t>中央　中学校</t>
  </si>
  <si>
    <t>西　中学校</t>
  </si>
  <si>
    <t>東　中学校</t>
  </si>
  <si>
    <t>平方　中学校</t>
  </si>
  <si>
    <t>富士　中学校</t>
  </si>
  <si>
    <t>北陽　中学校</t>
  </si>
  <si>
    <t>南　中学校</t>
  </si>
  <si>
    <t>武蔵野　中学校</t>
  </si>
  <si>
    <t>武蔵野星城高校</t>
    <rPh sb="0" eb="3">
      <t>ムサシノ</t>
    </rPh>
    <rPh sb="3" eb="5">
      <t>セイジョウ</t>
    </rPh>
    <rPh sb="5" eb="7">
      <t>コウコウ</t>
    </rPh>
    <phoneticPr fontId="1"/>
  </si>
  <si>
    <t>獨協埼玉中学校</t>
    <rPh sb="0" eb="2">
      <t>ドッキョウ</t>
    </rPh>
    <rPh sb="2" eb="4">
      <t>サイタマ</t>
    </rPh>
    <rPh sb="4" eb="7">
      <t>チュウガッコウ</t>
    </rPh>
    <phoneticPr fontId="1"/>
  </si>
  <si>
    <t>東萌保育園</t>
    <rPh sb="0" eb="1">
      <t>トウ</t>
    </rPh>
    <rPh sb="1" eb="2">
      <t>ホウ</t>
    </rPh>
    <rPh sb="2" eb="5">
      <t>ホイクエン</t>
    </rPh>
    <phoneticPr fontId="1"/>
  </si>
  <si>
    <t>郵便番号</t>
    <rPh sb="0" eb="4">
      <t>ユウビンバンゴウ</t>
    </rPh>
    <phoneticPr fontId="1"/>
  </si>
  <si>
    <t>住所 1</t>
    <rPh sb="0" eb="2">
      <t>ジュウショ</t>
    </rPh>
    <phoneticPr fontId="1"/>
  </si>
  <si>
    <t>番地</t>
    <rPh sb="0" eb="2">
      <t>バンチ</t>
    </rPh>
    <phoneticPr fontId="1"/>
  </si>
  <si>
    <t xml:space="preserve"> 住 所 〒</t>
    <rPh sb="1" eb="2">
      <t>スミ</t>
    </rPh>
    <rPh sb="3" eb="4">
      <t>ショ</t>
    </rPh>
    <phoneticPr fontId="1"/>
  </si>
  <si>
    <t xml:space="preserve">  ※希望するものを
  　１つ選択して
  　ください。</t>
    <rPh sb="3" eb="5">
      <t>キボウ</t>
    </rPh>
    <rPh sb="16" eb="18">
      <t>センタク</t>
    </rPh>
    <phoneticPr fontId="1"/>
  </si>
  <si>
    <t>時　　分</t>
  </si>
  <si>
    <t>埼玉県越谷市中町</t>
    <rPh sb="0" eb="8">
      <t>３４３－０８１７</t>
    </rPh>
    <phoneticPr fontId="1"/>
  </si>
  <si>
    <t>1-41</t>
    <phoneticPr fontId="1"/>
  </si>
  <si>
    <t>埼玉県越谷市大沢</t>
    <rPh sb="0" eb="8">
      <t>３４３－００２５</t>
    </rPh>
    <phoneticPr fontId="1"/>
  </si>
  <si>
    <t>2-13-21</t>
    <phoneticPr fontId="1"/>
  </si>
  <si>
    <t>埼玉県越谷市北川崎</t>
    <rPh sb="0" eb="9">
      <t>３４３－０００６</t>
    </rPh>
    <phoneticPr fontId="1"/>
  </si>
  <si>
    <t>178</t>
    <phoneticPr fontId="1"/>
  </si>
  <si>
    <t>埼玉県越谷市大泊</t>
    <rPh sb="0" eb="8">
      <t>３４３－００４４</t>
    </rPh>
    <phoneticPr fontId="1"/>
  </si>
  <si>
    <t>1140</t>
    <phoneticPr fontId="1"/>
  </si>
  <si>
    <t>埼玉県越谷市大竹</t>
    <rPh sb="0" eb="8">
      <t>３４３－００３４</t>
    </rPh>
    <phoneticPr fontId="1"/>
  </si>
  <si>
    <t>147</t>
    <phoneticPr fontId="1"/>
  </si>
  <si>
    <t>埼玉県越谷市南荻島</t>
    <rPh sb="0" eb="9">
      <t>３４３－０８０４</t>
    </rPh>
    <phoneticPr fontId="1"/>
  </si>
  <si>
    <t>902</t>
    <phoneticPr fontId="1"/>
  </si>
  <si>
    <t>埼玉県越谷市谷中町</t>
    <rPh sb="0" eb="9">
      <t>３４３－０８５６</t>
    </rPh>
    <phoneticPr fontId="1"/>
  </si>
  <si>
    <t>2-69</t>
    <phoneticPr fontId="1"/>
  </si>
  <si>
    <t>埼玉県越谷市蒲生旭町</t>
    <rPh sb="0" eb="10">
      <t>３４３－０８４２</t>
    </rPh>
    <phoneticPr fontId="1"/>
  </si>
  <si>
    <t>1-84</t>
    <phoneticPr fontId="1"/>
  </si>
  <si>
    <t>埼玉県越谷市大成町</t>
    <rPh sb="0" eb="9">
      <t>３４３－０８２５</t>
    </rPh>
    <phoneticPr fontId="1"/>
  </si>
  <si>
    <t>2-1</t>
    <phoneticPr fontId="1"/>
  </si>
  <si>
    <t>埼玉県越谷市増林</t>
    <rPh sb="0" eb="8">
      <t>３４３－００１１</t>
    </rPh>
    <phoneticPr fontId="1"/>
  </si>
  <si>
    <t>2-512</t>
    <phoneticPr fontId="1"/>
  </si>
  <si>
    <t>埼玉県越谷市川柳町</t>
    <rPh sb="0" eb="9">
      <t>３４３－０８２７</t>
    </rPh>
    <phoneticPr fontId="1"/>
  </si>
  <si>
    <t>1-471-1</t>
    <phoneticPr fontId="1"/>
  </si>
  <si>
    <t>埼玉県越谷市南越谷</t>
    <rPh sb="0" eb="9">
      <t>３４３－０８４５</t>
    </rPh>
    <phoneticPr fontId="1"/>
  </si>
  <si>
    <t>4-21-1</t>
    <phoneticPr fontId="1"/>
  </si>
  <si>
    <t>1-75</t>
    <phoneticPr fontId="1"/>
  </si>
  <si>
    <t>埼玉県越谷市東越谷</t>
    <rPh sb="0" eb="9">
      <t>３４３－００２３</t>
    </rPh>
    <phoneticPr fontId="1"/>
  </si>
  <si>
    <t>6-1040</t>
    <phoneticPr fontId="1"/>
  </si>
  <si>
    <t>埼玉県越谷市大林</t>
    <rPh sb="0" eb="8">
      <t>３４３－００２１</t>
    </rPh>
    <phoneticPr fontId="1"/>
  </si>
  <si>
    <t>580</t>
    <phoneticPr fontId="1"/>
  </si>
  <si>
    <t>埼玉県越谷市袋山</t>
    <rPh sb="0" eb="8">
      <t>３４３－００３２</t>
    </rPh>
    <phoneticPr fontId="1"/>
  </si>
  <si>
    <t>515</t>
    <phoneticPr fontId="1"/>
  </si>
  <si>
    <t>埼玉県越谷市南町</t>
    <rPh sb="0" eb="8">
      <t>３４３－０８３２</t>
    </rPh>
    <phoneticPr fontId="1"/>
  </si>
  <si>
    <t>1-8-1</t>
    <phoneticPr fontId="1"/>
  </si>
  <si>
    <t>埼玉県越谷市北越谷</t>
    <rPh sb="0" eb="9">
      <t>３４３－００２６</t>
    </rPh>
    <phoneticPr fontId="1"/>
  </si>
  <si>
    <t>3-10-38</t>
    <phoneticPr fontId="1"/>
  </si>
  <si>
    <t>1750</t>
    <phoneticPr fontId="1"/>
  </si>
  <si>
    <t>埼玉県越谷市平方</t>
    <rPh sb="0" eb="8">
      <t>３４３－０００２</t>
    </rPh>
    <phoneticPr fontId="1"/>
  </si>
  <si>
    <t>2784</t>
    <phoneticPr fontId="1"/>
  </si>
  <si>
    <t>725</t>
    <phoneticPr fontId="1"/>
  </si>
  <si>
    <t>埼玉県越谷市大間野町</t>
    <rPh sb="0" eb="10">
      <t>３４３－０８４４</t>
    </rPh>
    <phoneticPr fontId="1"/>
  </si>
  <si>
    <t>2-115</t>
    <phoneticPr fontId="1"/>
  </si>
  <si>
    <t>埼玉県越谷市宮本町</t>
    <rPh sb="0" eb="9">
      <t>３４３－０８０６</t>
    </rPh>
    <phoneticPr fontId="1"/>
  </si>
  <si>
    <t>5-85</t>
    <phoneticPr fontId="1"/>
  </si>
  <si>
    <t>埼玉県越谷市西方</t>
    <rPh sb="0" eb="8">
      <t>３４３－０８２２</t>
    </rPh>
    <phoneticPr fontId="1"/>
  </si>
  <si>
    <t>2-12-1</t>
    <phoneticPr fontId="1"/>
  </si>
  <si>
    <t>埼玉県越谷市東大沢</t>
    <rPh sb="0" eb="9">
      <t>３４３－００２２</t>
    </rPh>
    <phoneticPr fontId="1"/>
  </si>
  <si>
    <t>2-1-1</t>
    <phoneticPr fontId="1"/>
  </si>
  <si>
    <t>1-401</t>
    <phoneticPr fontId="1"/>
  </si>
  <si>
    <t>埼玉県越谷市千間台西</t>
    <rPh sb="0" eb="10">
      <t>３４３－００４１</t>
    </rPh>
    <phoneticPr fontId="1"/>
  </si>
  <si>
    <t>5-4</t>
    <phoneticPr fontId="1"/>
  </si>
  <si>
    <t>埼玉県越谷市下間久里</t>
    <rPh sb="0" eb="10">
      <t>３４３－００４５</t>
    </rPh>
    <phoneticPr fontId="1"/>
  </si>
  <si>
    <t>226</t>
    <phoneticPr fontId="1"/>
  </si>
  <si>
    <t>埼玉県越谷市花田</t>
    <rPh sb="0" eb="8">
      <t>３４３－００１５</t>
    </rPh>
    <phoneticPr fontId="1"/>
  </si>
  <si>
    <t>4-14-1</t>
    <phoneticPr fontId="1"/>
  </si>
  <si>
    <t>6066</t>
    <phoneticPr fontId="1"/>
  </si>
  <si>
    <t>埼玉県越谷市宮前</t>
    <rPh sb="0" eb="8">
      <t>３４３－００１４</t>
    </rPh>
    <phoneticPr fontId="1"/>
  </si>
  <si>
    <t>1-18-1</t>
    <phoneticPr fontId="1"/>
  </si>
  <si>
    <t>9-3160</t>
    <phoneticPr fontId="1"/>
  </si>
  <si>
    <t>埼玉県越谷市神明町</t>
    <rPh sb="0" eb="9">
      <t>３４３－０８０５</t>
    </rPh>
    <phoneticPr fontId="1"/>
  </si>
  <si>
    <t>2-385</t>
    <phoneticPr fontId="1"/>
  </si>
  <si>
    <t>1-198</t>
    <phoneticPr fontId="1"/>
  </si>
  <si>
    <t>870</t>
    <phoneticPr fontId="1"/>
  </si>
  <si>
    <t>343-0857</t>
    <phoneticPr fontId="1"/>
  </si>
  <si>
    <t>埼玉県越谷市新越谷</t>
    <rPh sb="0" eb="3">
      <t>サイタマケン</t>
    </rPh>
    <rPh sb="3" eb="6">
      <t>コシガヤシ</t>
    </rPh>
    <rPh sb="6" eb="9">
      <t>シンコシガヤ</t>
    </rPh>
    <phoneticPr fontId="1"/>
  </si>
  <si>
    <t>1-85</t>
    <phoneticPr fontId="1"/>
  </si>
  <si>
    <t>埼玉県越谷市大松</t>
    <rPh sb="0" eb="8">
      <t>３４３－０００４</t>
    </rPh>
    <phoneticPr fontId="1"/>
  </si>
  <si>
    <t>450</t>
    <phoneticPr fontId="1"/>
  </si>
  <si>
    <t>659-1</t>
    <phoneticPr fontId="1"/>
  </si>
  <si>
    <t>1-498</t>
    <phoneticPr fontId="1"/>
  </si>
  <si>
    <t>2115</t>
    <phoneticPr fontId="1"/>
  </si>
  <si>
    <t>4-357</t>
    <phoneticPr fontId="1"/>
  </si>
  <si>
    <t>236</t>
    <phoneticPr fontId="1"/>
  </si>
  <si>
    <t>埼玉県越谷市大吉</t>
    <rPh sb="0" eb="8">
      <t>３４３－０００８</t>
    </rPh>
    <phoneticPr fontId="1"/>
  </si>
  <si>
    <t>435</t>
    <phoneticPr fontId="1"/>
  </si>
  <si>
    <t>埼玉県越谷市相模町</t>
    <rPh sb="0" eb="9">
      <t>３４３－０８２３</t>
    </rPh>
    <phoneticPr fontId="1"/>
  </si>
  <si>
    <t>3-165</t>
    <phoneticPr fontId="1"/>
  </si>
  <si>
    <t>埼玉県越谷市三野宮</t>
    <rPh sb="0" eb="9">
      <t>３４３－００３６</t>
    </rPh>
    <phoneticPr fontId="1"/>
  </si>
  <si>
    <t>1141</t>
    <phoneticPr fontId="1"/>
  </si>
  <si>
    <t>1-582-1</t>
    <phoneticPr fontId="1"/>
  </si>
  <si>
    <t>343-0037</t>
    <phoneticPr fontId="1"/>
  </si>
  <si>
    <t>埼玉県越谷市恩間新田寺前</t>
    <rPh sb="0" eb="3">
      <t>サイタマケン</t>
    </rPh>
    <rPh sb="3" eb="6">
      <t>コシガヤシ</t>
    </rPh>
    <rPh sb="6" eb="10">
      <t>オンマシンデン</t>
    </rPh>
    <rPh sb="10" eb="12">
      <t>テラマエ</t>
    </rPh>
    <phoneticPr fontId="1"/>
  </si>
  <si>
    <t>316</t>
    <phoneticPr fontId="1"/>
  </si>
  <si>
    <t>2-18-6</t>
    <phoneticPr fontId="1"/>
  </si>
  <si>
    <r>
      <rPr>
        <sz val="12"/>
        <color theme="1"/>
        <rFont val="HG丸ｺﾞｼｯｸM-PRO"/>
        <family val="3"/>
        <charset val="128"/>
      </rPr>
      <t>送信先メールアドレス　</t>
    </r>
    <r>
      <rPr>
        <sz val="16"/>
        <color theme="1"/>
        <rFont val="HG丸ｺﾞｼｯｸM-PRO"/>
        <family val="3"/>
        <charset val="128"/>
      </rPr>
      <t>vc@koshigaya-syakyo.com</t>
    </r>
    <r>
      <rPr>
        <b/>
        <sz val="12"/>
        <color theme="1"/>
        <rFont val="HG丸ｺﾞｼｯｸM-PRO"/>
        <family val="3"/>
        <charset val="128"/>
      </rPr>
      <t>　</t>
    </r>
    <r>
      <rPr>
        <sz val="12"/>
        <color theme="1"/>
        <rFont val="HG丸ｺﾞｼｯｸM-PRO"/>
        <family val="3"/>
        <charset val="128"/>
      </rPr>
      <t>( ボランティアセンター宛 )</t>
    </r>
    <rPh sb="0" eb="2">
      <t>ソウシン</t>
    </rPh>
    <rPh sb="2" eb="3">
      <t>サキ</t>
    </rPh>
    <rPh sb="47" eb="48">
      <t>アテ</t>
    </rPh>
    <phoneticPr fontId="1"/>
  </si>
  <si>
    <t>人</t>
    <rPh sb="0" eb="1">
      <t>にん</t>
    </rPh>
    <phoneticPr fontId="13" type="Hiragana" alignment="distributed"/>
  </si>
  <si>
    <t>&gt;&gt;</t>
    <phoneticPr fontId="1"/>
  </si>
  <si>
    <t>赤色セルは必ず入力、または選択をしてください</t>
    <rPh sb="0" eb="2">
      <t>アカイロ</t>
    </rPh>
    <rPh sb="5" eb="6">
      <t>カナラ</t>
    </rPh>
    <rPh sb="7" eb="9">
      <t>ニュウリョク</t>
    </rPh>
    <rPh sb="13" eb="15">
      <t>センタク</t>
    </rPh>
    <phoneticPr fontId="1"/>
  </si>
  <si>
    <t>※</t>
    <phoneticPr fontId="1"/>
  </si>
  <si>
    <t>[ 担当者名 ] を入力すると [ ふりがな ] は自動で表示されます</t>
    <rPh sb="2" eb="5">
      <t>タントウシャ</t>
    </rPh>
    <rPh sb="5" eb="6">
      <t>メイ</t>
    </rPh>
    <rPh sb="10" eb="12">
      <t>ニュウリョク</t>
    </rPh>
    <rPh sb="26" eb="28">
      <t>ジドウ</t>
    </rPh>
    <rPh sb="29" eb="31">
      <t>ヒョウジ</t>
    </rPh>
    <phoneticPr fontId="1"/>
  </si>
  <si>
    <t>複数の体験の依頼をする場合、2枚目以降で [ 体験の種類 ] を選択すると</t>
    <rPh sb="0" eb="2">
      <t>フクスウ</t>
    </rPh>
    <rPh sb="3" eb="5">
      <t>タイケン</t>
    </rPh>
    <rPh sb="6" eb="8">
      <t>イライ</t>
    </rPh>
    <rPh sb="11" eb="13">
      <t>バアイ</t>
    </rPh>
    <phoneticPr fontId="1"/>
  </si>
  <si>
    <t>[ 打合日 ] [ 実施日 ] は、なるべく第3希望まで入力してください</t>
    <rPh sb="2" eb="4">
      <t>ウチア</t>
    </rPh>
    <rPh sb="4" eb="5">
      <t>ヒ</t>
    </rPh>
    <rPh sb="10" eb="13">
      <t>ジッシビ</t>
    </rPh>
    <rPh sb="22" eb="23">
      <t>ダイ</t>
    </rPh>
    <rPh sb="24" eb="26">
      <t>キボウ</t>
    </rPh>
    <rPh sb="28" eb="30">
      <t>ニュウリョク</t>
    </rPh>
    <phoneticPr fontId="1"/>
  </si>
  <si>
    <t>登録してある [ 依頼団体名 ] が選択されると、[ 連絡先 ] は自動で表示されます</t>
    <rPh sb="0" eb="2">
      <t>トウロク</t>
    </rPh>
    <rPh sb="9" eb="11">
      <t>イライ</t>
    </rPh>
    <rPh sb="11" eb="13">
      <t>ダンタイ</t>
    </rPh>
    <rPh sb="13" eb="14">
      <t>メイ</t>
    </rPh>
    <rPh sb="18" eb="20">
      <t>センタク</t>
    </rPh>
    <rPh sb="27" eb="30">
      <t>レンラクサキ</t>
    </rPh>
    <rPh sb="34" eb="36">
      <t>ジドウ</t>
    </rPh>
    <rPh sb="37" eb="39">
      <t>ヒョウジ</t>
    </rPh>
    <phoneticPr fontId="1"/>
  </si>
  <si>
    <t>FAX送信先電話番号</t>
    <rPh sb="3" eb="5">
      <t>そうしん</t>
    </rPh>
    <rPh sb="5" eb="6">
      <t>さき</t>
    </rPh>
    <rPh sb="6" eb="8">
      <t>でんわ</t>
    </rPh>
    <rPh sb="8" eb="10">
      <t>ばんごう</t>
    </rPh>
    <phoneticPr fontId="13" type="Hiragana" alignment="distributed"/>
  </si>
  <si>
    <t>048-966-7195</t>
    <phoneticPr fontId="13" type="Hiragana" alignment="distributed"/>
  </si>
  <si>
    <t>　 PTA・
　 一 般</t>
  </si>
  <si>
    <t>複数の体験を依頼する場合で、同日に実施する場合や</t>
    <rPh sb="0" eb="2">
      <t>フクスウ</t>
    </rPh>
    <rPh sb="3" eb="5">
      <t>タイケン</t>
    </rPh>
    <rPh sb="6" eb="8">
      <t>イライ</t>
    </rPh>
    <rPh sb="10" eb="12">
      <t>バアイ</t>
    </rPh>
    <rPh sb="14" eb="16">
      <t>ドウジツ</t>
    </rPh>
    <rPh sb="17" eb="19">
      <t>ジッシ</t>
    </rPh>
    <rPh sb="21" eb="23">
      <t>バアイ</t>
    </rPh>
    <phoneticPr fontId="1"/>
  </si>
  <si>
    <t>希望日の候補が重なる場合 ( 3つの体験を3週に振り分ける場合など ) 、</t>
    <rPh sb="0" eb="3">
      <t>キボウビ</t>
    </rPh>
    <rPh sb="4" eb="6">
      <t>コウホ</t>
    </rPh>
    <rPh sb="7" eb="8">
      <t>カサ</t>
    </rPh>
    <rPh sb="10" eb="12">
      <t>バアイ</t>
    </rPh>
    <rPh sb="18" eb="20">
      <t>タイケン</t>
    </rPh>
    <rPh sb="22" eb="23">
      <t>シュウ</t>
    </rPh>
    <rPh sb="24" eb="25">
      <t>フ</t>
    </rPh>
    <rPh sb="26" eb="27">
      <t>ワ</t>
    </rPh>
    <rPh sb="29" eb="31">
      <t>バアイ</t>
    </rPh>
    <phoneticPr fontId="1"/>
  </si>
  <si>
    <t>同じ体験をクラス毎に複数週に分けて実施する場合などは</t>
    <rPh sb="0" eb="1">
      <t>オナ</t>
    </rPh>
    <rPh sb="2" eb="4">
      <t>タイケン</t>
    </rPh>
    <rPh sb="8" eb="9">
      <t>ゴト</t>
    </rPh>
    <rPh sb="10" eb="12">
      <t>フクスウ</t>
    </rPh>
    <rPh sb="12" eb="13">
      <t>シュウ</t>
    </rPh>
    <rPh sb="14" eb="15">
      <t>ワ</t>
    </rPh>
    <rPh sb="17" eb="19">
      <t>ジッシ</t>
    </rPh>
    <rPh sb="21" eb="23">
      <t>バアイ</t>
    </rPh>
    <phoneticPr fontId="1"/>
  </si>
  <si>
    <t>[ 連絡事項 ] でリストから [ 同日開催 ] [ 別日開催 ] などを選択、概要の入力をしてください</t>
    <rPh sb="2" eb="4">
      <t>レンラク</t>
    </rPh>
    <rPh sb="4" eb="6">
      <t>ジコウ</t>
    </rPh>
    <rPh sb="18" eb="20">
      <t>ドウジツ</t>
    </rPh>
    <rPh sb="20" eb="22">
      <t>カイサイ</t>
    </rPh>
    <rPh sb="27" eb="28">
      <t>ベツ</t>
    </rPh>
    <rPh sb="28" eb="29">
      <t>ヒ</t>
    </rPh>
    <rPh sb="29" eb="31">
      <t>カイサイ</t>
    </rPh>
    <rPh sb="37" eb="39">
      <t>センタク</t>
    </rPh>
    <rPh sb="40" eb="42">
      <t>ガイヨウ</t>
    </rPh>
    <rPh sb="43" eb="45">
      <t>ニュウリョク</t>
    </rPh>
    <phoneticPr fontId="1"/>
  </si>
  <si>
    <t>[ 依頼団体名 ] ～ [ 連絡先 ] [ 対象者 ] のある行は、1枚上のデータが表示されます</t>
    <rPh sb="2" eb="4">
      <t>イライ</t>
    </rPh>
    <rPh sb="4" eb="6">
      <t>ダンタイ</t>
    </rPh>
    <rPh sb="6" eb="7">
      <t>メイ</t>
    </rPh>
    <rPh sb="14" eb="17">
      <t>レンラクサキ</t>
    </rPh>
    <rPh sb="22" eb="25">
      <t>タイショウシャ</t>
    </rPh>
    <rPh sb="31" eb="32">
      <t>ギョウ</t>
    </rPh>
    <rPh sb="35" eb="36">
      <t>マイ</t>
    </rPh>
    <rPh sb="36" eb="37">
      <t>ウエ</t>
    </rPh>
    <rPh sb="42" eb="44">
      <t>ヒョウジ</t>
    </rPh>
    <phoneticPr fontId="1"/>
  </si>
  <si>
    <t>順番に表示される色付きセルでデータの入力、またはリストから選択をしてください</t>
    <rPh sb="0" eb="2">
      <t>ジュンバン</t>
    </rPh>
    <rPh sb="3" eb="5">
      <t>ヒョウジ</t>
    </rPh>
    <rPh sb="8" eb="10">
      <t>イロツ</t>
    </rPh>
    <rPh sb="18" eb="20">
      <t>ニュウリョク</t>
    </rPh>
    <rPh sb="29" eb="31">
      <t>センタク</t>
    </rPh>
    <phoneticPr fontId="1"/>
  </si>
  <si>
    <t>FAX送信先番号</t>
    <phoneticPr fontId="13" type="Hiragana" alignment="distributed"/>
  </si>
  <si>
    <t>FAX送信先番号</t>
    <phoneticPr fontId="1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</si>
</sst>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quot;　&quot;e&quot;年　&quot;m&quot;月　&quot;d&quot;日 ( &quot;aaa&quot; )&quot;"/>
    <numFmt numFmtId="177" formatCode="[&gt;1000000000]000&quot;-&quot;0000&quot;-&quot;0000;[&lt;1000000000]000&quot;-&quot;000&quot;-&quot;0000"/>
    <numFmt numFmtId="178" formatCode="0&quot;学年&quot;"/>
    <numFmt numFmtId="179" formatCode="[$-411]ggg&quot; &quot;e&quot;年&quot;"/>
    <numFmt numFmtId="180" formatCode="&quot;( &quot;aaa&quot; )&quot;"/>
    <numFmt numFmtId="181" formatCode="d&quot;日&quot;"/>
    <numFmt numFmtId="182" formatCode="m&quot;月&quot;"/>
    <numFmt numFmtId="183" formatCode="0&quot;人&quot;"/>
    <numFmt numFmtId="184" formatCode="h&quot;時 &quot;mm&quot;分&quot;"/>
    <numFmt numFmtId="185" formatCode="000&quot;-&quot;0000"/>
    <numFmt numFmtId="186" formatCode=";;;"/>
    <numFmt numFmtId="187" formatCode="0&quot;クラス&quot;"/>
  </numFmts>
  <fonts count="16" x14ac:knownFonts="1">
    <font>
      <sz val="11"/>
      <color theme="1"/>
      <name val="ＭＳ Ｐ明朝"/>
      <family val="2"/>
      <charset val="128"/>
    </font>
    <font>
      <sz val="6"/>
      <name val="ＭＳ Ｐ明朝"/>
      <family val="2"/>
      <charset val="128"/>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b/>
      <sz val="12"/>
      <color theme="1"/>
      <name val="HG丸ｺﾞｼｯｸM-PRO"/>
      <family val="3"/>
      <charset val="128"/>
    </font>
    <font>
      <sz val="9"/>
      <color theme="1"/>
      <name val="HG丸ｺﾞｼｯｸM-PRO"/>
      <family val="3"/>
      <charset val="128"/>
    </font>
    <font>
      <sz val="8"/>
      <color theme="1"/>
      <name val="HG丸ｺﾞｼｯｸM-PRO"/>
      <family val="3"/>
      <charset val="128"/>
    </font>
    <font>
      <u/>
      <sz val="12"/>
      <color theme="1"/>
      <name val="HG丸ｺﾞｼｯｸM-PRO"/>
      <family val="3"/>
      <charset val="128"/>
    </font>
    <font>
      <b/>
      <sz val="20"/>
      <color theme="1"/>
      <name val="HG丸ｺﾞｼｯｸM-PRO"/>
      <family val="3"/>
      <charset val="128"/>
    </font>
    <font>
      <sz val="14"/>
      <color theme="1"/>
      <name val="HG丸ｺﾞｼｯｸM-PRO"/>
      <family val="3"/>
      <charset val="128"/>
    </font>
    <font>
      <sz val="16"/>
      <color theme="1"/>
      <name val="HG丸ｺﾞｼｯｸM-PRO"/>
      <family val="3"/>
      <charset val="128"/>
    </font>
    <font>
      <sz val="11"/>
      <color theme="1"/>
      <name val="ＭＳ Ｐ明朝"/>
      <family val="1"/>
      <charset val="128"/>
    </font>
    <font>
      <sz val="6"/>
      <name val="HG丸ｺﾞｼｯｸM-PRO"/>
      <family val="2"/>
      <charset val="128"/>
    </font>
    <font>
      <b/>
      <sz val="12"/>
      <color rgb="FFFF4C4C"/>
      <name val="HG丸ｺﾞｼｯｸM-PRO"/>
      <family val="3"/>
      <charset val="128"/>
    </font>
    <font>
      <sz val="12"/>
      <color theme="1"/>
      <name val="ＭＳ Ｐ明朝"/>
      <family val="1"/>
      <charset val="128"/>
    </font>
  </fonts>
  <fills count="7">
    <fill>
      <patternFill patternType="none"/>
    </fill>
    <fill>
      <patternFill patternType="gray125"/>
    </fill>
    <fill>
      <patternFill patternType="solid">
        <fgColor rgb="FFE6FFE6"/>
        <bgColor indexed="64"/>
      </patternFill>
    </fill>
    <fill>
      <patternFill patternType="solid">
        <fgColor rgb="FFFFCCCC"/>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s>
  <borders count="4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medium">
        <color auto="1"/>
      </left>
      <right/>
      <top style="hair">
        <color auto="1"/>
      </top>
      <bottom style="hair">
        <color auto="1"/>
      </bottom>
      <diagonal/>
    </border>
    <border>
      <left style="hair">
        <color auto="1"/>
      </left>
      <right/>
      <top/>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medium">
        <color auto="1"/>
      </bottom>
      <diagonal/>
    </border>
    <border>
      <left/>
      <right style="hair">
        <color auto="1"/>
      </right>
      <top/>
      <bottom/>
      <diagonal/>
    </border>
    <border>
      <left style="hair">
        <color auto="1"/>
      </left>
      <right/>
      <top style="hair">
        <color auto="1"/>
      </top>
      <bottom/>
      <diagonal/>
    </border>
    <border>
      <left/>
      <right style="medium">
        <color auto="1"/>
      </right>
      <top style="hair">
        <color auto="1"/>
      </top>
      <bottom/>
      <diagonal/>
    </border>
    <border>
      <left style="hair">
        <color auto="1"/>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hair">
        <color auto="1"/>
      </left>
      <right/>
      <top style="medium">
        <color auto="1"/>
      </top>
      <bottom style="hair">
        <color auto="1"/>
      </bottom>
      <diagonal/>
    </border>
    <border>
      <left/>
      <right style="medium">
        <color auto="1"/>
      </right>
      <top style="medium">
        <color auto="1"/>
      </top>
      <bottom style="hair">
        <color auto="1"/>
      </bottom>
      <diagonal/>
    </border>
    <border>
      <left style="thin">
        <color rgb="FF6699FF"/>
      </left>
      <right style="thin">
        <color rgb="FF6699FF"/>
      </right>
      <top style="thin">
        <color rgb="FF6699FF"/>
      </top>
      <bottom style="thin">
        <color rgb="FF6699FF"/>
      </bottom>
      <diagonal/>
    </border>
    <border>
      <left style="thin">
        <color rgb="FF6699FF"/>
      </left>
      <right style="thin">
        <color rgb="FF6699FF"/>
      </right>
      <top/>
      <bottom style="thin">
        <color rgb="FF6699FF"/>
      </bottom>
      <diagonal/>
    </border>
    <border>
      <left style="thin">
        <color rgb="FF6699FF"/>
      </left>
      <right/>
      <top/>
      <bottom style="thin">
        <color rgb="FF6699FF"/>
      </bottom>
      <diagonal/>
    </border>
    <border>
      <left style="thin">
        <color rgb="FF6699FF"/>
      </left>
      <right/>
      <top style="thin">
        <color rgb="FF6699FF"/>
      </top>
      <bottom style="thin">
        <color rgb="FF6699FF"/>
      </bottom>
      <diagonal/>
    </border>
    <border>
      <left style="medium">
        <color auto="1"/>
      </left>
      <right/>
      <top/>
      <bottom style="medium">
        <color auto="1"/>
      </bottom>
      <diagonal/>
    </border>
    <border>
      <left/>
      <right style="hair">
        <color auto="1"/>
      </right>
      <top/>
      <bottom style="medium">
        <color auto="1"/>
      </bottom>
      <diagonal/>
    </border>
    <border>
      <left/>
      <right/>
      <top style="medium">
        <color auto="1"/>
      </top>
      <bottom/>
      <diagonal/>
    </border>
  </borders>
  <cellStyleXfs count="1">
    <xf numFmtId="0" fontId="0" fillId="0" borderId="0">
      <alignment vertical="center"/>
    </xf>
  </cellStyleXfs>
  <cellXfs count="244">
    <xf numFmtId="0" fontId="0" fillId="0" borderId="0" xfId="0">
      <alignment vertical="center"/>
    </xf>
    <xf numFmtId="0" fontId="3" fillId="0" borderId="0" xfId="0" applyFont="1" applyProtection="1">
      <alignment vertical="center"/>
    </xf>
    <xf numFmtId="0" fontId="2" fillId="0" borderId="4" xfId="0" applyFont="1" applyBorder="1" applyProtection="1">
      <alignment vertical="center"/>
    </xf>
    <xf numFmtId="0" fontId="2" fillId="0" borderId="34" xfId="0" applyFont="1" applyBorder="1" applyProtection="1">
      <alignment vertical="center"/>
    </xf>
    <xf numFmtId="0" fontId="2" fillId="0" borderId="23" xfId="0" applyFont="1" applyBorder="1" applyAlignment="1" applyProtection="1">
      <alignment horizontal="center" vertical="center"/>
    </xf>
    <xf numFmtId="0" fontId="2" fillId="0" borderId="31" xfId="0" applyFont="1" applyBorder="1" applyAlignment="1" applyProtection="1">
      <alignment horizontal="right" vertical="center"/>
    </xf>
    <xf numFmtId="0" fontId="2" fillId="0" borderId="0" xfId="0" applyFont="1" applyBorder="1" applyAlignment="1" applyProtection="1">
      <alignment horizontal="center" vertical="center"/>
    </xf>
    <xf numFmtId="0" fontId="2" fillId="0" borderId="14" xfId="0" applyFont="1" applyBorder="1" applyAlignment="1" applyProtection="1">
      <alignment horizontal="right" vertical="center"/>
    </xf>
    <xf numFmtId="0" fontId="2" fillId="0" borderId="26" xfId="0" applyFont="1" applyBorder="1" applyAlignment="1" applyProtection="1">
      <alignment horizontal="center" vertical="center"/>
    </xf>
    <xf numFmtId="0" fontId="2" fillId="0" borderId="33" xfId="0" applyFont="1" applyBorder="1" applyAlignment="1" applyProtection="1">
      <alignment horizontal="right" vertical="center"/>
    </xf>
    <xf numFmtId="0" fontId="0" fillId="0" borderId="37" xfId="0" applyBorder="1" applyAlignment="1" applyProtection="1">
      <alignment horizontal="center" vertical="center"/>
    </xf>
    <xf numFmtId="0" fontId="0" fillId="0" borderId="0" xfId="0" applyProtection="1">
      <alignment vertical="center"/>
    </xf>
    <xf numFmtId="0" fontId="0" fillId="0" borderId="37" xfId="0" applyBorder="1" applyAlignment="1" applyProtection="1">
      <alignment horizontal="center" vertical="center" shrinkToFit="1"/>
    </xf>
    <xf numFmtId="0" fontId="0" fillId="0" borderId="38" xfId="0" applyBorder="1" applyAlignment="1" applyProtection="1">
      <alignment vertical="center" shrinkToFit="1"/>
      <protection locked="0"/>
    </xf>
    <xf numFmtId="0" fontId="0" fillId="0" borderId="37" xfId="0" applyBorder="1" applyProtection="1">
      <alignment vertical="center"/>
      <protection locked="0"/>
    </xf>
    <xf numFmtId="0" fontId="0" fillId="0" borderId="37" xfId="0" applyBorder="1" applyAlignment="1" applyProtection="1">
      <alignment vertical="center" shrinkToFit="1"/>
      <protection locked="0"/>
    </xf>
    <xf numFmtId="0" fontId="0" fillId="0" borderId="37" xfId="0" applyBorder="1" applyAlignment="1" applyProtection="1">
      <alignment horizontal="center" vertical="center"/>
      <protection locked="0"/>
    </xf>
    <xf numFmtId="0" fontId="12" fillId="0" borderId="0" xfId="0" applyFont="1">
      <alignment vertical="center"/>
    </xf>
    <xf numFmtId="0" fontId="0" fillId="0" borderId="0" xfId="0" applyFont="1">
      <alignment vertical="center"/>
    </xf>
    <xf numFmtId="0" fontId="10" fillId="0" borderId="35" xfId="0" applyFont="1" applyBorder="1" applyAlignment="1" applyProtection="1">
      <alignment vertical="center" shrinkToFit="1"/>
    </xf>
    <xf numFmtId="0" fontId="0" fillId="0" borderId="0" xfId="0" applyBorder="1" applyAlignment="1" applyProtection="1">
      <alignment horizontal="center" vertical="center"/>
    </xf>
    <xf numFmtId="49" fontId="0" fillId="0" borderId="37" xfId="0" applyNumberFormat="1" applyBorder="1" applyAlignment="1" applyProtection="1">
      <alignment vertical="center" shrinkToFit="1"/>
      <protection locked="0"/>
    </xf>
    <xf numFmtId="177" fontId="0" fillId="0" borderId="38" xfId="0" applyNumberFormat="1" applyBorder="1" applyAlignment="1" applyProtection="1">
      <alignment horizontal="center" vertical="center"/>
      <protection locked="0"/>
    </xf>
    <xf numFmtId="177" fontId="0" fillId="0" borderId="39" xfId="0" applyNumberFormat="1" applyBorder="1" applyAlignment="1" applyProtection="1">
      <alignment horizontal="center" vertical="center"/>
      <protection locked="0"/>
    </xf>
    <xf numFmtId="177" fontId="0" fillId="0" borderId="37" xfId="0" applyNumberFormat="1" applyBorder="1" applyAlignment="1" applyProtection="1">
      <alignment horizontal="center" vertical="center"/>
      <protection locked="0"/>
    </xf>
    <xf numFmtId="177" fontId="0" fillId="0" borderId="40" xfId="0" applyNumberFormat="1" applyBorder="1" applyAlignment="1" applyProtection="1">
      <alignment horizontal="center" vertical="center"/>
      <protection locked="0"/>
    </xf>
    <xf numFmtId="0" fontId="0" fillId="0" borderId="37" xfId="0" applyNumberFormat="1" applyBorder="1" applyAlignment="1" applyProtection="1">
      <alignment vertical="center" shrinkToFit="1"/>
    </xf>
    <xf numFmtId="0" fontId="2" fillId="0" borderId="23"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0" borderId="0" xfId="0" applyFont="1" applyProtection="1">
      <alignment vertical="center"/>
    </xf>
    <xf numFmtId="186" fontId="3" fillId="0" borderId="0" xfId="0" applyNumberFormat="1" applyFont="1" applyProtection="1">
      <alignment vertical="center"/>
    </xf>
    <xf numFmtId="0" fontId="3" fillId="0" borderId="0" xfId="0" applyFont="1" applyAlignment="1" applyProtection="1">
      <alignment vertical="center"/>
    </xf>
    <xf numFmtId="0" fontId="15" fillId="0" borderId="0" xfId="0" applyFont="1" applyFill="1" applyAlignment="1" applyProtection="1">
      <alignment vertical="center"/>
    </xf>
    <xf numFmtId="0" fontId="15" fillId="0" borderId="0" xfId="0" applyFont="1" applyFill="1" applyAlignment="1" applyProtection="1">
      <alignment horizontal="center" vertical="center"/>
    </xf>
    <xf numFmtId="0" fontId="15" fillId="0" borderId="0" xfId="0" applyFont="1" applyFill="1" applyAlignment="1" applyProtection="1">
      <alignment vertical="center" wrapText="1"/>
    </xf>
    <xf numFmtId="0" fontId="15" fillId="0" borderId="0" xfId="0" applyFont="1" applyAlignment="1" applyProtection="1">
      <alignment vertical="center"/>
    </xf>
    <xf numFmtId="0" fontId="15" fillId="0" borderId="0" xfId="0" applyFont="1" applyAlignment="1" applyProtection="1">
      <alignment horizontal="center" vertical="center"/>
    </xf>
    <xf numFmtId="0" fontId="4" fillId="2" borderId="0" xfId="0" applyFont="1" applyFill="1" applyAlignment="1" applyProtection="1">
      <alignment horizontal="center" vertical="center"/>
    </xf>
    <xf numFmtId="0" fontId="2" fillId="2" borderId="0" xfId="0" applyFont="1" applyFill="1" applyAlignment="1" applyProtection="1">
      <alignment vertical="center" wrapText="1"/>
    </xf>
    <xf numFmtId="0" fontId="8" fillId="0" borderId="0" xfId="0" applyFont="1" applyBorder="1" applyAlignment="1" applyProtection="1">
      <alignment vertical="center" shrinkToFit="1"/>
    </xf>
    <xf numFmtId="0" fontId="8" fillId="0" borderId="11" xfId="0" applyFont="1" applyBorder="1" applyAlignment="1" applyProtection="1">
      <alignment vertical="center" shrinkToFit="1"/>
    </xf>
    <xf numFmtId="0" fontId="4" fillId="0" borderId="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2"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30" xfId="0" applyFont="1" applyBorder="1" applyAlignment="1" applyProtection="1">
      <alignment vertical="center" shrinkToFit="1"/>
    </xf>
    <xf numFmtId="0" fontId="2" fillId="0" borderId="23" xfId="0" applyFont="1" applyBorder="1" applyAlignment="1" applyProtection="1">
      <alignment vertical="center" shrinkToFit="1"/>
    </xf>
    <xf numFmtId="0" fontId="2" fillId="0" borderId="31" xfId="0" applyFont="1" applyBorder="1" applyAlignment="1" applyProtection="1">
      <alignment vertical="center" shrinkToFit="1"/>
    </xf>
    <xf numFmtId="0" fontId="4" fillId="0" borderId="28"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3" fillId="0" borderId="43" xfId="0" applyFont="1" applyBorder="1" applyAlignment="1" applyProtection="1">
      <alignment horizontal="center" vertical="center"/>
      <protection locked="0"/>
    </xf>
    <xf numFmtId="0" fontId="3" fillId="0" borderId="0" xfId="0" applyFont="1" applyAlignment="1" applyProtection="1">
      <alignment horizontal="center" vertical="center"/>
    </xf>
    <xf numFmtId="0" fontId="3" fillId="0" borderId="29" xfId="0" applyFont="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21" xfId="0" applyFont="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2" fillId="0" borderId="22" xfId="0" applyFont="1" applyBorder="1" applyAlignment="1" applyProtection="1">
      <alignment horizontal="center"/>
    </xf>
    <xf numFmtId="0" fontId="2" fillId="0" borderId="23" xfId="0" applyFont="1" applyBorder="1" applyAlignment="1" applyProtection="1">
      <alignment horizontal="center"/>
    </xf>
    <xf numFmtId="0" fontId="2" fillId="0" borderId="24" xfId="0" applyFont="1" applyBorder="1" applyAlignment="1" applyProtection="1">
      <alignment horizontal="center"/>
    </xf>
    <xf numFmtId="0" fontId="2" fillId="0" borderId="30" xfId="0" applyFont="1" applyBorder="1" applyProtection="1">
      <alignment vertical="center"/>
    </xf>
    <xf numFmtId="0" fontId="2" fillId="0" borderId="23" xfId="0" applyFont="1" applyBorder="1" applyProtection="1">
      <alignment vertical="center"/>
    </xf>
    <xf numFmtId="179" fontId="2" fillId="0" borderId="23" xfId="0" applyNumberFormat="1" applyFont="1" applyBorder="1" applyAlignment="1" applyProtection="1">
      <alignment horizontal="right" vertical="center" shrinkToFit="1"/>
      <protection locked="0"/>
    </xf>
    <xf numFmtId="182" fontId="2" fillId="0" borderId="23" xfId="0" applyNumberFormat="1" applyFont="1" applyBorder="1" applyAlignment="1" applyProtection="1">
      <alignment horizontal="right" vertical="center" shrinkToFit="1"/>
    </xf>
    <xf numFmtId="181" fontId="2" fillId="0" borderId="23" xfId="0" applyNumberFormat="1" applyFont="1" applyBorder="1" applyAlignment="1" applyProtection="1">
      <alignment horizontal="right" vertical="center" shrinkToFit="1"/>
    </xf>
    <xf numFmtId="180" fontId="2" fillId="0" borderId="23" xfId="0" applyNumberFormat="1" applyFont="1" applyBorder="1" applyAlignment="1" applyProtection="1">
      <alignment horizontal="center" vertical="center" shrinkToFit="1"/>
    </xf>
    <xf numFmtId="184" fontId="2" fillId="0" borderId="23" xfId="0" applyNumberFormat="1" applyFont="1" applyBorder="1" applyAlignment="1" applyProtection="1">
      <alignment horizontal="right" vertical="center"/>
      <protection locked="0"/>
    </xf>
    <xf numFmtId="186" fontId="3" fillId="0" borderId="13" xfId="0" applyNumberFormat="1" applyFont="1" applyBorder="1" applyAlignment="1" applyProtection="1">
      <alignment horizontal="center" vertical="center"/>
    </xf>
    <xf numFmtId="0" fontId="7" fillId="0" borderId="13" xfId="0" applyFont="1" applyBorder="1" applyAlignment="1" applyProtection="1">
      <alignment vertical="center" wrapText="1"/>
    </xf>
    <xf numFmtId="0" fontId="7" fillId="0" borderId="0" xfId="0" applyFont="1" applyBorder="1" applyAlignment="1" applyProtection="1">
      <alignment vertical="center"/>
    </xf>
    <xf numFmtId="0" fontId="7" fillId="0" borderId="29" xfId="0" applyFont="1" applyBorder="1" applyAlignment="1" applyProtection="1">
      <alignment vertical="center"/>
    </xf>
    <xf numFmtId="0" fontId="7" fillId="0" borderId="25" xfId="0" applyFont="1" applyBorder="1" applyAlignment="1" applyProtection="1">
      <alignment vertical="center"/>
    </xf>
    <xf numFmtId="0" fontId="7" fillId="0" borderId="26" xfId="0" applyFont="1" applyBorder="1" applyAlignment="1" applyProtection="1">
      <alignment vertical="center"/>
    </xf>
    <xf numFmtId="0" fontId="7" fillId="0" borderId="27" xfId="0" applyFont="1" applyBorder="1" applyAlignment="1" applyProtection="1">
      <alignment vertical="center"/>
    </xf>
    <xf numFmtId="0" fontId="2" fillId="0" borderId="21" xfId="0" applyFont="1" applyBorder="1" applyProtection="1">
      <alignment vertical="center"/>
    </xf>
    <xf numFmtId="0" fontId="2" fillId="0" borderId="0" xfId="0" applyFont="1" applyBorder="1" applyProtection="1">
      <alignment vertical="center"/>
    </xf>
    <xf numFmtId="179" fontId="2" fillId="0" borderId="0" xfId="0" applyNumberFormat="1" applyFont="1" applyBorder="1" applyAlignment="1" applyProtection="1">
      <alignment horizontal="right" vertical="center" shrinkToFit="1"/>
      <protection locked="0"/>
    </xf>
    <xf numFmtId="182" fontId="2" fillId="0" borderId="0" xfId="0" applyNumberFormat="1" applyFont="1" applyBorder="1" applyAlignment="1" applyProtection="1">
      <alignment horizontal="right" vertical="center" shrinkToFit="1"/>
    </xf>
    <xf numFmtId="181" fontId="2" fillId="0" borderId="0" xfId="0" applyNumberFormat="1" applyFont="1" applyBorder="1" applyAlignment="1" applyProtection="1">
      <alignment horizontal="right" vertical="center" shrinkToFit="1"/>
    </xf>
    <xf numFmtId="180" fontId="2" fillId="0" borderId="0" xfId="0" applyNumberFormat="1" applyFont="1" applyBorder="1" applyAlignment="1" applyProtection="1">
      <alignment horizontal="center" vertical="center" shrinkToFit="1"/>
    </xf>
    <xf numFmtId="184" fontId="2" fillId="0" borderId="0" xfId="0" applyNumberFormat="1" applyFont="1" applyBorder="1" applyAlignment="1" applyProtection="1">
      <alignment horizontal="right" vertical="center"/>
      <protection locked="0"/>
    </xf>
    <xf numFmtId="0" fontId="2" fillId="0" borderId="32" xfId="0" applyFont="1" applyBorder="1" applyProtection="1">
      <alignment vertical="center"/>
    </xf>
    <xf numFmtId="0" fontId="2" fillId="0" borderId="26" xfId="0" applyFont="1" applyBorder="1" applyProtection="1">
      <alignment vertical="center"/>
    </xf>
    <xf numFmtId="179" fontId="2" fillId="0" borderId="26" xfId="0" applyNumberFormat="1" applyFont="1" applyBorder="1" applyAlignment="1" applyProtection="1">
      <alignment horizontal="right" vertical="center" shrinkToFit="1"/>
      <protection locked="0"/>
    </xf>
    <xf numFmtId="182" fontId="2" fillId="0" borderId="26" xfId="0" applyNumberFormat="1" applyFont="1" applyBorder="1" applyAlignment="1" applyProtection="1">
      <alignment horizontal="right" vertical="center" shrinkToFit="1"/>
    </xf>
    <xf numFmtId="181" fontId="2" fillId="0" borderId="26" xfId="0" applyNumberFormat="1" applyFont="1" applyBorder="1" applyAlignment="1" applyProtection="1">
      <alignment horizontal="right" vertical="center" shrinkToFit="1"/>
    </xf>
    <xf numFmtId="180" fontId="2" fillId="0" borderId="26" xfId="0" applyNumberFormat="1" applyFont="1" applyBorder="1" applyAlignment="1" applyProtection="1">
      <alignment horizontal="center" vertical="center" shrinkToFit="1"/>
    </xf>
    <xf numFmtId="184" fontId="2" fillId="0" borderId="26" xfId="0" applyNumberFormat="1" applyFont="1" applyBorder="1" applyAlignment="1" applyProtection="1">
      <alignment horizontal="right" vertical="center"/>
      <protection locked="0"/>
    </xf>
    <xf numFmtId="184" fontId="2" fillId="0" borderId="0" xfId="0" applyNumberFormat="1" applyFont="1" applyBorder="1" applyAlignment="1" applyProtection="1">
      <alignment horizontal="right" vertical="center"/>
    </xf>
    <xf numFmtId="184" fontId="2" fillId="0" borderId="26" xfId="0" applyNumberFormat="1" applyFont="1" applyBorder="1" applyAlignment="1" applyProtection="1">
      <alignment horizontal="right"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34" xfId="0" applyFont="1" applyBorder="1" applyAlignment="1" applyProtection="1">
      <alignment vertical="center"/>
    </xf>
    <xf numFmtId="0" fontId="3" fillId="0" borderId="13" xfId="0" applyFont="1" applyBorder="1" applyAlignment="1" applyProtection="1">
      <alignment horizontal="center" vertical="center"/>
    </xf>
    <xf numFmtId="0" fontId="2" fillId="0" borderId="2" xfId="0" applyFont="1" applyBorder="1" applyAlignment="1" applyProtection="1">
      <alignment vertical="center" wrapText="1" shrinkToFit="1"/>
      <protection locked="0"/>
    </xf>
    <xf numFmtId="0" fontId="2" fillId="0" borderId="3" xfId="0" applyFont="1" applyBorder="1" applyAlignment="1" applyProtection="1">
      <alignment vertical="center" wrapText="1" shrinkToFit="1"/>
      <protection locked="0"/>
    </xf>
    <xf numFmtId="0" fontId="2" fillId="0" borderId="34" xfId="0" applyFont="1" applyBorder="1" applyAlignment="1" applyProtection="1">
      <alignment vertical="center" wrapText="1" shrinkToFit="1"/>
      <protection locked="0"/>
    </xf>
    <xf numFmtId="0" fontId="2" fillId="0" borderId="2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2" xfId="0" applyFont="1" applyBorder="1" applyAlignment="1" applyProtection="1">
      <alignment vertical="center" wrapText="1"/>
    </xf>
    <xf numFmtId="0" fontId="2" fillId="0" borderId="4" xfId="0" applyFont="1" applyBorder="1" applyAlignment="1" applyProtection="1">
      <alignment vertical="center"/>
    </xf>
    <xf numFmtId="178" fontId="2" fillId="0" borderId="2" xfId="0" applyNumberFormat="1" applyFont="1" applyBorder="1" applyAlignment="1" applyProtection="1">
      <alignment horizontal="right" vertical="center"/>
      <protection locked="0"/>
    </xf>
    <xf numFmtId="178" fontId="2" fillId="0" borderId="3" xfId="0" applyNumberFormat="1" applyFont="1" applyBorder="1" applyAlignment="1" applyProtection="1">
      <alignment horizontal="right" vertical="center"/>
      <protection locked="0"/>
    </xf>
    <xf numFmtId="187" fontId="2" fillId="0" borderId="3" xfId="0" applyNumberFormat="1" applyFont="1" applyBorder="1" applyAlignment="1" applyProtection="1">
      <alignment horizontal="right" vertical="center"/>
      <protection locked="0"/>
    </xf>
    <xf numFmtId="183" fontId="2" fillId="0" borderId="3" xfId="0" applyNumberFormat="1" applyFont="1" applyBorder="1" applyAlignment="1" applyProtection="1">
      <alignment horizontal="right" vertical="center"/>
      <protection locked="0"/>
    </xf>
    <xf numFmtId="183" fontId="2" fillId="0" borderId="2" xfId="0" applyNumberFormat="1" applyFont="1" applyBorder="1" applyAlignment="1" applyProtection="1">
      <alignment horizontal="right" vertical="center"/>
      <protection locked="0"/>
    </xf>
    <xf numFmtId="184" fontId="2" fillId="0" borderId="23" xfId="0" applyNumberFormat="1" applyFont="1" applyBorder="1" applyAlignment="1" applyProtection="1">
      <alignment horizontal="right"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10" fillId="0" borderId="18" xfId="0" applyFont="1" applyBorder="1" applyAlignment="1" applyProtection="1">
      <alignment vertical="center" shrinkToFit="1"/>
      <protection locked="0"/>
    </xf>
    <xf numFmtId="0" fontId="10" fillId="0" borderId="36" xfId="0" applyFont="1" applyBorder="1" applyAlignment="1" applyProtection="1">
      <alignment vertical="center" shrinkToFit="1"/>
      <protection locked="0"/>
    </xf>
    <xf numFmtId="0" fontId="4" fillId="0" borderId="30"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0"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185" fontId="2" fillId="0" borderId="23" xfId="0" applyNumberFormat="1" applyFont="1" applyBorder="1" applyAlignment="1" applyProtection="1">
      <alignment horizontal="left" vertical="center" shrinkToFit="1"/>
      <protection locked="0"/>
    </xf>
    <xf numFmtId="185" fontId="2" fillId="0" borderId="31" xfId="0" applyNumberFormat="1" applyFont="1" applyBorder="1" applyAlignment="1" applyProtection="1">
      <alignment horizontal="left" vertical="center" shrinkToFit="1"/>
      <protection locked="0"/>
    </xf>
    <xf numFmtId="0" fontId="2" fillId="0" borderId="21"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xf>
    <xf numFmtId="0" fontId="2" fillId="0" borderId="26" xfId="0" applyFont="1" applyBorder="1" applyAlignment="1" applyProtection="1">
      <alignment horizontal="center" vertical="center" shrinkToFit="1"/>
    </xf>
    <xf numFmtId="0" fontId="2" fillId="0" borderId="0"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26" xfId="0"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13" xfId="0" applyFont="1" applyBorder="1" applyAlignment="1" applyProtection="1">
      <alignment horizontal="center" vertical="center"/>
    </xf>
    <xf numFmtId="0" fontId="11" fillId="0" borderId="30"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177" fontId="2" fillId="0" borderId="23" xfId="0" quotePrefix="1" applyNumberFormat="1" applyFont="1" applyBorder="1" applyAlignment="1" applyProtection="1">
      <alignment horizontal="left" vertical="center"/>
      <protection locked="0"/>
    </xf>
    <xf numFmtId="177" fontId="2" fillId="0" borderId="23" xfId="0" applyNumberFormat="1" applyFont="1" applyBorder="1" applyAlignment="1" applyProtection="1">
      <alignment horizontal="left" vertical="center"/>
      <protection locked="0"/>
    </xf>
    <xf numFmtId="177" fontId="2" fillId="0" borderId="31" xfId="0" applyNumberFormat="1" applyFont="1" applyBorder="1" applyAlignment="1" applyProtection="1">
      <alignment horizontal="left" vertical="center"/>
      <protection locked="0"/>
    </xf>
    <xf numFmtId="177" fontId="2" fillId="0" borderId="26" xfId="0" quotePrefix="1" applyNumberFormat="1" applyFont="1" applyBorder="1" applyAlignment="1" applyProtection="1">
      <alignment horizontal="left" vertical="center"/>
      <protection locked="0"/>
    </xf>
    <xf numFmtId="177" fontId="2" fillId="0" borderId="26" xfId="0" applyNumberFormat="1" applyFont="1" applyBorder="1" applyAlignment="1" applyProtection="1">
      <alignment horizontal="left" vertical="center"/>
      <protection locked="0"/>
    </xf>
    <xf numFmtId="177" fontId="2" fillId="0" borderId="33" xfId="0" applyNumberFormat="1" applyFont="1" applyBorder="1" applyAlignment="1" applyProtection="1">
      <alignment horizontal="left" vertical="center"/>
      <protection locked="0"/>
    </xf>
    <xf numFmtId="0" fontId="2" fillId="0" borderId="22" xfId="0" applyFont="1" applyBorder="1" applyAlignment="1" applyProtection="1">
      <alignment wrapText="1"/>
    </xf>
    <xf numFmtId="0" fontId="6" fillId="0" borderId="23" xfId="0" applyFont="1" applyBorder="1" applyAlignment="1" applyProtection="1">
      <alignment wrapText="1"/>
    </xf>
    <xf numFmtId="0" fontId="6" fillId="0" borderId="24" xfId="0" applyFont="1" applyBorder="1" applyAlignment="1" applyProtection="1">
      <alignment wrapText="1"/>
    </xf>
    <xf numFmtId="0" fontId="2" fillId="0" borderId="30"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10" fillId="0" borderId="23" xfId="0" applyFont="1" applyBorder="1" applyAlignment="1" applyProtection="1">
      <alignment horizontal="left" vertical="center" wrapText="1"/>
      <protection locked="0"/>
    </xf>
    <xf numFmtId="0" fontId="10" fillId="0" borderId="31"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33" xfId="0" applyFont="1" applyBorder="1" applyAlignment="1" applyProtection="1">
      <alignment horizontal="left" vertical="center" wrapText="1"/>
      <protection locked="0"/>
    </xf>
    <xf numFmtId="0" fontId="7" fillId="0" borderId="25"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27" xfId="0" applyFont="1" applyBorder="1" applyAlignment="1" applyProtection="1">
      <alignment vertical="center" wrapText="1"/>
    </xf>
    <xf numFmtId="0" fontId="3" fillId="0" borderId="0" xfId="0" applyFont="1" applyProtection="1">
      <alignment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4" fillId="0" borderId="1" xfId="0" applyFont="1" applyBorder="1" applyAlignment="1" applyProtection="1">
      <alignment horizontal="center" vertical="center"/>
    </xf>
    <xf numFmtId="176" fontId="4"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3" fillId="0" borderId="23" xfId="0" applyFont="1" applyBorder="1" applyAlignment="1" applyProtection="1">
      <alignment horizontal="center" vertical="center"/>
    </xf>
    <xf numFmtId="0" fontId="14" fillId="0" borderId="0" xfId="0" quotePrefix="1" applyFont="1" applyAlignment="1" applyProtection="1">
      <alignment horizontal="center" vertical="center"/>
    </xf>
    <xf numFmtId="184" fontId="2" fillId="3" borderId="23" xfId="0" applyNumberFormat="1" applyFont="1" applyFill="1" applyBorder="1" applyAlignment="1" applyProtection="1">
      <alignment horizontal="right" vertical="center"/>
      <protection locked="0"/>
    </xf>
    <xf numFmtId="179" fontId="2" fillId="3" borderId="0" xfId="0" applyNumberFormat="1" applyFont="1" applyFill="1" applyBorder="1" applyAlignment="1" applyProtection="1">
      <alignment horizontal="right" vertical="center" shrinkToFit="1"/>
      <protection locked="0"/>
    </xf>
    <xf numFmtId="0" fontId="4" fillId="4" borderId="28" xfId="0" applyFont="1" applyFill="1" applyBorder="1" applyAlignment="1" applyProtection="1">
      <alignment horizontal="center" vertical="center" wrapText="1" shrinkToFit="1"/>
      <protection locked="0"/>
    </xf>
    <xf numFmtId="0" fontId="4" fillId="4" borderId="15" xfId="0" applyFont="1" applyFill="1" applyBorder="1" applyAlignment="1" applyProtection="1">
      <alignment horizontal="center" vertical="center" wrapText="1" shrinkToFit="1"/>
      <protection locked="0"/>
    </xf>
    <xf numFmtId="0" fontId="4" fillId="4" borderId="16" xfId="0" applyFont="1" applyFill="1" applyBorder="1" applyAlignment="1" applyProtection="1">
      <alignment horizontal="center" vertical="center" wrapText="1" shrinkToFit="1"/>
      <protection locked="0"/>
    </xf>
    <xf numFmtId="179" fontId="2" fillId="3" borderId="26" xfId="0" applyNumberFormat="1" applyFont="1" applyFill="1" applyBorder="1" applyAlignment="1" applyProtection="1">
      <alignment horizontal="right" vertical="center" shrinkToFit="1"/>
      <protection locked="0"/>
    </xf>
    <xf numFmtId="184" fontId="2" fillId="3" borderId="26" xfId="0" applyNumberFormat="1" applyFont="1" applyFill="1" applyBorder="1" applyAlignment="1" applyProtection="1">
      <alignment horizontal="right" vertical="center"/>
      <protection locked="0"/>
    </xf>
    <xf numFmtId="0" fontId="3" fillId="0" borderId="43" xfId="0" applyFont="1" applyBorder="1" applyAlignment="1" applyProtection="1">
      <alignment vertical="center"/>
    </xf>
    <xf numFmtId="184" fontId="2" fillId="3" borderId="0" xfId="0" applyNumberFormat="1" applyFont="1" applyFill="1" applyBorder="1" applyAlignment="1" applyProtection="1">
      <alignment horizontal="right" vertical="center"/>
      <protection locked="0"/>
    </xf>
    <xf numFmtId="179" fontId="2" fillId="3" borderId="23" xfId="0" applyNumberFormat="1" applyFont="1" applyFill="1" applyBorder="1" applyAlignment="1" applyProtection="1">
      <alignment horizontal="right" vertical="center" shrinkToFit="1"/>
      <protection locked="0"/>
    </xf>
    <xf numFmtId="0" fontId="2" fillId="3" borderId="2" xfId="0" applyFont="1" applyFill="1" applyBorder="1" applyAlignment="1" applyProtection="1">
      <alignment vertical="center" wrapText="1" shrinkToFit="1"/>
      <protection locked="0"/>
    </xf>
    <xf numFmtId="0" fontId="2" fillId="3" borderId="3" xfId="0" applyFont="1" applyFill="1" applyBorder="1" applyAlignment="1" applyProtection="1">
      <alignment vertical="center" wrapText="1" shrinkToFit="1"/>
      <protection locked="0"/>
    </xf>
    <xf numFmtId="0" fontId="2" fillId="3" borderId="34" xfId="0" applyFont="1" applyFill="1" applyBorder="1" applyAlignment="1" applyProtection="1">
      <alignment vertical="center" wrapText="1" shrinkToFit="1"/>
      <protection locked="0"/>
    </xf>
    <xf numFmtId="178" fontId="2" fillId="3" borderId="2" xfId="0" applyNumberFormat="1" applyFont="1" applyFill="1" applyBorder="1" applyAlignment="1" applyProtection="1">
      <alignment horizontal="right" vertical="center"/>
      <protection locked="0"/>
    </xf>
    <xf numFmtId="178" fontId="2" fillId="3" borderId="3" xfId="0" applyNumberFormat="1" applyFont="1" applyFill="1" applyBorder="1" applyAlignment="1" applyProtection="1">
      <alignment horizontal="right" vertical="center"/>
      <protection locked="0"/>
    </xf>
    <xf numFmtId="187" fontId="2" fillId="3" borderId="3" xfId="0" applyNumberFormat="1" applyFont="1" applyFill="1" applyBorder="1" applyAlignment="1" applyProtection="1">
      <alignment horizontal="right" vertical="center"/>
      <protection locked="0"/>
    </xf>
    <xf numFmtId="183" fontId="2" fillId="3" borderId="3" xfId="0" applyNumberFormat="1" applyFont="1" applyFill="1" applyBorder="1" applyAlignment="1" applyProtection="1">
      <alignment horizontal="right" vertical="center"/>
      <protection locked="0"/>
    </xf>
    <xf numFmtId="183" fontId="2" fillId="3" borderId="2" xfId="0" applyNumberFormat="1" applyFont="1" applyFill="1" applyBorder="1" applyAlignment="1" applyProtection="1">
      <alignment horizontal="right" vertical="center"/>
      <protection locked="0"/>
    </xf>
    <xf numFmtId="177" fontId="2" fillId="5" borderId="23" xfId="0" quotePrefix="1" applyNumberFormat="1" applyFont="1" applyFill="1" applyBorder="1" applyAlignment="1" applyProtection="1">
      <alignment horizontal="left" vertical="center"/>
      <protection locked="0"/>
    </xf>
    <xf numFmtId="177" fontId="2" fillId="5" borderId="23" xfId="0" applyNumberFormat="1" applyFont="1" applyFill="1" applyBorder="1" applyAlignment="1" applyProtection="1">
      <alignment horizontal="left" vertical="center"/>
      <protection locked="0"/>
    </xf>
    <xf numFmtId="177" fontId="2" fillId="5" borderId="31" xfId="0" applyNumberFormat="1" applyFont="1" applyFill="1" applyBorder="1" applyAlignment="1" applyProtection="1">
      <alignment horizontal="left" vertical="center"/>
      <protection locked="0"/>
    </xf>
    <xf numFmtId="177" fontId="2" fillId="5" borderId="26" xfId="0" quotePrefix="1" applyNumberFormat="1" applyFont="1" applyFill="1" applyBorder="1" applyAlignment="1" applyProtection="1">
      <alignment horizontal="left" vertical="center"/>
      <protection locked="0"/>
    </xf>
    <xf numFmtId="177" fontId="2" fillId="5" borderId="26" xfId="0" applyNumberFormat="1" applyFont="1" applyFill="1" applyBorder="1" applyAlignment="1" applyProtection="1">
      <alignment horizontal="left" vertical="center"/>
      <protection locked="0"/>
    </xf>
    <xf numFmtId="177" fontId="2" fillId="5" borderId="33" xfId="0" applyNumberFormat="1" applyFont="1" applyFill="1" applyBorder="1" applyAlignment="1" applyProtection="1">
      <alignment horizontal="left" vertical="center"/>
      <protection locked="0"/>
    </xf>
    <xf numFmtId="0" fontId="10" fillId="3" borderId="23" xfId="0" applyFont="1" applyFill="1" applyBorder="1" applyAlignment="1" applyProtection="1">
      <alignment horizontal="left" vertical="center" wrapText="1"/>
      <protection locked="0"/>
    </xf>
    <xf numFmtId="0" fontId="10" fillId="3" borderId="31" xfId="0" applyFont="1" applyFill="1" applyBorder="1" applyAlignment="1" applyProtection="1">
      <alignment horizontal="left" vertical="center" wrapText="1"/>
      <protection locked="0"/>
    </xf>
    <xf numFmtId="0" fontId="10" fillId="3" borderId="26" xfId="0" applyFont="1" applyFill="1" applyBorder="1" applyAlignment="1" applyProtection="1">
      <alignment horizontal="left" vertical="center" wrapText="1"/>
      <protection locked="0"/>
    </xf>
    <xf numFmtId="0" fontId="10" fillId="3" borderId="33" xfId="0" applyFont="1" applyFill="1" applyBorder="1" applyAlignment="1" applyProtection="1">
      <alignment horizontal="left" vertical="center" wrapText="1"/>
      <protection locked="0"/>
    </xf>
    <xf numFmtId="0" fontId="4" fillId="6" borderId="30" xfId="0" applyFont="1" applyFill="1" applyBorder="1" applyAlignment="1" applyProtection="1">
      <alignment horizontal="center" vertical="center" shrinkToFit="1"/>
      <protection locked="0"/>
    </xf>
    <xf numFmtId="0" fontId="4" fillId="6" borderId="23" xfId="0" applyFont="1" applyFill="1" applyBorder="1" applyAlignment="1" applyProtection="1">
      <alignment horizontal="center" vertical="center" shrinkToFit="1"/>
      <protection locked="0"/>
    </xf>
    <xf numFmtId="0" fontId="4" fillId="6" borderId="24" xfId="0" applyFont="1" applyFill="1" applyBorder="1" applyAlignment="1" applyProtection="1">
      <alignment horizontal="center" vertical="center" shrinkToFit="1"/>
      <protection locked="0"/>
    </xf>
    <xf numFmtId="0" fontId="4" fillId="6" borderId="32" xfId="0" applyFont="1" applyFill="1" applyBorder="1" applyAlignment="1" applyProtection="1">
      <alignment horizontal="center" vertical="center" shrinkToFit="1"/>
      <protection locked="0"/>
    </xf>
    <xf numFmtId="0" fontId="4" fillId="6" borderId="26" xfId="0" applyFont="1" applyFill="1" applyBorder="1" applyAlignment="1" applyProtection="1">
      <alignment horizontal="center" vertical="center" shrinkToFit="1"/>
      <protection locked="0"/>
    </xf>
    <xf numFmtId="0" fontId="4" fillId="6" borderId="27" xfId="0" applyFont="1" applyFill="1" applyBorder="1" applyAlignment="1" applyProtection="1">
      <alignment horizontal="center" vertical="center" shrinkToFit="1"/>
      <protection locked="0"/>
    </xf>
    <xf numFmtId="185" fontId="2" fillId="5" borderId="23" xfId="0" applyNumberFormat="1" applyFont="1" applyFill="1" applyBorder="1" applyAlignment="1" applyProtection="1">
      <alignment horizontal="left" vertical="center" shrinkToFit="1"/>
      <protection locked="0"/>
    </xf>
    <xf numFmtId="185" fontId="2" fillId="5" borderId="31" xfId="0" applyNumberFormat="1" applyFont="1" applyFill="1" applyBorder="1" applyAlignment="1" applyProtection="1">
      <alignment horizontal="left" vertical="center" shrinkToFit="1"/>
      <protection locked="0"/>
    </xf>
    <xf numFmtId="0" fontId="2" fillId="5" borderId="0" xfId="0" applyFont="1" applyFill="1" applyBorder="1" applyAlignment="1" applyProtection="1">
      <alignment vertical="center" shrinkToFit="1"/>
      <protection locked="0"/>
    </xf>
    <xf numFmtId="0" fontId="2" fillId="5" borderId="14" xfId="0" applyFont="1" applyFill="1" applyBorder="1" applyAlignment="1" applyProtection="1">
      <alignment vertical="center" shrinkToFit="1"/>
      <protection locked="0"/>
    </xf>
    <xf numFmtId="0" fontId="2" fillId="5" borderId="26" xfId="0" applyFont="1" applyFill="1" applyBorder="1" applyAlignment="1" applyProtection="1">
      <alignment vertical="center" shrinkToFit="1"/>
      <protection locked="0"/>
    </xf>
    <xf numFmtId="0" fontId="2" fillId="5" borderId="33" xfId="0" applyFont="1" applyFill="1" applyBorder="1" applyAlignment="1" applyProtection="1">
      <alignment vertical="center" shrinkToFit="1"/>
      <protection locked="0"/>
    </xf>
    <xf numFmtId="0" fontId="11" fillId="3" borderId="30" xfId="0" applyFont="1" applyFill="1" applyBorder="1" applyAlignment="1" applyProtection="1">
      <alignment horizontal="center" vertical="center" shrinkToFit="1"/>
      <protection locked="0"/>
    </xf>
    <xf numFmtId="0" fontId="11" fillId="3" borderId="23" xfId="0" applyFont="1" applyFill="1" applyBorder="1" applyAlignment="1" applyProtection="1">
      <alignment horizontal="center" vertical="center" shrinkToFit="1"/>
      <protection locked="0"/>
    </xf>
    <xf numFmtId="0" fontId="11" fillId="3" borderId="24" xfId="0" applyFont="1" applyFill="1" applyBorder="1" applyAlignment="1" applyProtection="1">
      <alignment horizontal="center" vertical="center" shrinkToFit="1"/>
      <protection locked="0"/>
    </xf>
    <xf numFmtId="0" fontId="11" fillId="3" borderId="21"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26" xfId="0" applyFont="1" applyFill="1" applyBorder="1" applyAlignment="1" applyProtection="1">
      <alignment horizontal="center" vertical="center" shrinkToFit="1"/>
      <protection locked="0"/>
    </xf>
    <xf numFmtId="0" fontId="11" fillId="3" borderId="27"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xf>
    <xf numFmtId="0" fontId="10" fillId="3" borderId="18" xfId="0" applyFont="1" applyFill="1" applyBorder="1" applyAlignment="1" applyProtection="1">
      <alignment vertical="center" shrinkToFit="1"/>
      <protection locked="0"/>
    </xf>
    <xf numFmtId="0" fontId="10" fillId="3" borderId="36" xfId="0" applyFont="1" applyFill="1" applyBorder="1" applyAlignment="1" applyProtection="1">
      <alignment vertical="center" shrinkToFit="1"/>
      <protection locked="0"/>
    </xf>
    <xf numFmtId="176" fontId="4" fillId="0" borderId="1" xfId="0" applyNumberFormat="1" applyFont="1" applyBorder="1" applyAlignment="1" applyProtection="1">
      <alignment horizontal="center" vertical="center"/>
    </xf>
  </cellXfs>
  <cellStyles count="1">
    <cellStyle name="標準" xfId="0" builtinId="0"/>
  </cellStyles>
  <dxfs count="18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CC"/>
        </patternFill>
      </fill>
    </dxf>
    <dxf>
      <fill>
        <patternFill>
          <bgColor rgb="FFFFFFCC"/>
        </patternFill>
      </fill>
    </dxf>
    <dxf>
      <fill>
        <patternFill>
          <bgColor rgb="FFFFCCCC"/>
        </patternFill>
      </fill>
    </dxf>
    <dxf>
      <fill>
        <patternFill>
          <bgColor rgb="FFFFCCCC"/>
        </patternFill>
      </fill>
    </dxf>
    <dxf>
      <fill>
        <patternFill>
          <bgColor rgb="FFFFCCCC"/>
        </patternFill>
      </fill>
    </dxf>
    <dxf>
      <fill>
        <patternFill>
          <bgColor rgb="FFCCFF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CC"/>
        </patternFill>
      </fill>
    </dxf>
    <dxf>
      <fill>
        <patternFill>
          <bgColor rgb="FFFFFFCC"/>
        </patternFill>
      </fill>
    </dxf>
    <dxf>
      <fill>
        <patternFill>
          <bgColor rgb="FFFFCCCC"/>
        </patternFill>
      </fill>
    </dxf>
    <dxf>
      <fill>
        <patternFill>
          <bgColor rgb="FFFFCCCC"/>
        </patternFill>
      </fill>
    </dxf>
    <dxf>
      <fill>
        <patternFill>
          <bgColor rgb="FFFFCCCC"/>
        </patternFill>
      </fill>
    </dxf>
    <dxf>
      <fill>
        <patternFill>
          <bgColor rgb="FFCCFF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CC"/>
        </patternFill>
      </fill>
    </dxf>
    <dxf>
      <fill>
        <patternFill>
          <bgColor rgb="FFFFFFCC"/>
        </patternFill>
      </fill>
    </dxf>
    <dxf>
      <fill>
        <patternFill>
          <bgColor rgb="FFFFCCCC"/>
        </patternFill>
      </fill>
    </dxf>
    <dxf>
      <fill>
        <patternFill>
          <bgColor rgb="FFFFCCCC"/>
        </patternFill>
      </fill>
    </dxf>
    <dxf>
      <fill>
        <patternFill>
          <bgColor rgb="FFFFCCCC"/>
        </patternFill>
      </fill>
    </dxf>
    <dxf>
      <fill>
        <patternFill>
          <bgColor rgb="FFCCFF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CC"/>
        </patternFill>
      </fill>
    </dxf>
    <dxf>
      <fill>
        <patternFill>
          <bgColor rgb="FFFFFFCC"/>
        </patternFill>
      </fill>
    </dxf>
    <dxf>
      <fill>
        <patternFill>
          <bgColor rgb="FFFFCCCC"/>
        </patternFill>
      </fill>
    </dxf>
    <dxf>
      <fill>
        <patternFill>
          <bgColor rgb="FFFFCCCC"/>
        </patternFill>
      </fill>
    </dxf>
    <dxf>
      <fill>
        <patternFill>
          <bgColor rgb="FFFFCCCC"/>
        </patternFill>
      </fill>
    </dxf>
    <dxf>
      <fill>
        <patternFill>
          <bgColor rgb="FFCCFF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CC"/>
        </patternFill>
      </fill>
    </dxf>
    <dxf>
      <fill>
        <patternFill>
          <bgColor rgb="FFFFFFCC"/>
        </patternFill>
      </fill>
    </dxf>
    <dxf>
      <fill>
        <patternFill>
          <bgColor rgb="FFFFCCCC"/>
        </patternFill>
      </fill>
    </dxf>
    <dxf>
      <fill>
        <patternFill>
          <bgColor rgb="FFFFCCCC"/>
        </patternFill>
      </fill>
    </dxf>
    <dxf>
      <fill>
        <patternFill>
          <bgColor rgb="FFFFCCCC"/>
        </patternFill>
      </fill>
    </dxf>
    <dxf>
      <fill>
        <patternFill>
          <bgColor rgb="FFCCFF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CC"/>
        </patternFill>
      </fill>
    </dxf>
    <dxf>
      <fill>
        <patternFill>
          <bgColor rgb="FFFFFFCC"/>
        </patternFill>
      </fill>
    </dxf>
    <dxf>
      <fill>
        <patternFill>
          <bgColor rgb="FFFFCCCC"/>
        </patternFill>
      </fill>
    </dxf>
    <dxf>
      <fill>
        <patternFill>
          <bgColor rgb="FFFFCCCC"/>
        </patternFill>
      </fill>
    </dxf>
    <dxf>
      <fill>
        <patternFill>
          <bgColor rgb="FFFFCCCC"/>
        </patternFill>
      </fill>
    </dxf>
    <dxf>
      <fill>
        <patternFill>
          <bgColor rgb="FFCCFF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CC"/>
        </patternFill>
      </fill>
    </dxf>
    <dxf>
      <fill>
        <patternFill>
          <bgColor rgb="FFFFFF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CCFF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CC"/>
        </patternFill>
      </fill>
    </dxf>
    <dxf>
      <fill>
        <patternFill>
          <bgColor rgb="FFFFFF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CCFFFF"/>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9" defaultPivotStyle="PivotStyleLight16"/>
  <colors>
    <mruColors>
      <color rgb="FF0000FF"/>
      <color rgb="FFCCFFFF"/>
      <color rgb="FFFFCCCC"/>
      <color rgb="FFCCFFCC"/>
      <color rgb="FFFFFFCC"/>
      <color rgb="FFFF4C4C"/>
      <color rgb="FFE6FFE6"/>
      <color rgb="FFFFFF00"/>
      <color rgb="FF00FF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31</xdr:row>
      <xdr:rowOff>0</xdr:rowOff>
    </xdr:from>
    <xdr:to>
      <xdr:col>14</xdr:col>
      <xdr:colOff>0</xdr:colOff>
      <xdr:row>33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409825" y="10172700"/>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31</xdr:row>
      <xdr:rowOff>0</xdr:rowOff>
    </xdr:from>
    <xdr:to>
      <xdr:col>23</xdr:col>
      <xdr:colOff>0</xdr:colOff>
      <xdr:row>33</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381500" y="10172700"/>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65</xdr:row>
      <xdr:rowOff>0</xdr:rowOff>
    </xdr:from>
    <xdr:to>
      <xdr:col>14</xdr:col>
      <xdr:colOff>0</xdr:colOff>
      <xdr:row>67</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2409825" y="1016317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65</xdr:row>
      <xdr:rowOff>0</xdr:rowOff>
    </xdr:from>
    <xdr:to>
      <xdr:col>23</xdr:col>
      <xdr:colOff>0</xdr:colOff>
      <xdr:row>67</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4381500" y="1016317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99</xdr:row>
      <xdr:rowOff>0</xdr:rowOff>
    </xdr:from>
    <xdr:to>
      <xdr:col>14</xdr:col>
      <xdr:colOff>0</xdr:colOff>
      <xdr:row>101</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409825"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99</xdr:row>
      <xdr:rowOff>0</xdr:rowOff>
    </xdr:from>
    <xdr:to>
      <xdr:col>23</xdr:col>
      <xdr:colOff>0</xdr:colOff>
      <xdr:row>101</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4381500"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133</xdr:row>
      <xdr:rowOff>0</xdr:rowOff>
    </xdr:from>
    <xdr:to>
      <xdr:col>14</xdr:col>
      <xdr:colOff>0</xdr:colOff>
      <xdr:row>135</xdr:row>
      <xdr:rowOff>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2409825"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133</xdr:row>
      <xdr:rowOff>0</xdr:rowOff>
    </xdr:from>
    <xdr:to>
      <xdr:col>23</xdr:col>
      <xdr:colOff>0</xdr:colOff>
      <xdr:row>135</xdr:row>
      <xdr:rowOff>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381500"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167</xdr:row>
      <xdr:rowOff>0</xdr:rowOff>
    </xdr:from>
    <xdr:to>
      <xdr:col>14</xdr:col>
      <xdr:colOff>0</xdr:colOff>
      <xdr:row>169</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2409825"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167</xdr:row>
      <xdr:rowOff>0</xdr:rowOff>
    </xdr:from>
    <xdr:to>
      <xdr:col>23</xdr:col>
      <xdr:colOff>0</xdr:colOff>
      <xdr:row>169</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381500"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201</xdr:row>
      <xdr:rowOff>0</xdr:rowOff>
    </xdr:from>
    <xdr:to>
      <xdr:col>14</xdr:col>
      <xdr:colOff>0</xdr:colOff>
      <xdr:row>203</xdr:row>
      <xdr:rowOff>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2409825"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201</xdr:row>
      <xdr:rowOff>0</xdr:rowOff>
    </xdr:from>
    <xdr:to>
      <xdr:col>23</xdr:col>
      <xdr:colOff>0</xdr:colOff>
      <xdr:row>203</xdr:row>
      <xdr:rowOff>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4381500"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235</xdr:row>
      <xdr:rowOff>0</xdr:rowOff>
    </xdr:from>
    <xdr:to>
      <xdr:col>14</xdr:col>
      <xdr:colOff>0</xdr:colOff>
      <xdr:row>237</xdr:row>
      <xdr:rowOff>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2409825"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235</xdr:row>
      <xdr:rowOff>0</xdr:rowOff>
    </xdr:from>
    <xdr:to>
      <xdr:col>23</xdr:col>
      <xdr:colOff>0</xdr:colOff>
      <xdr:row>237</xdr:row>
      <xdr:rowOff>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381500"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269</xdr:row>
      <xdr:rowOff>0</xdr:rowOff>
    </xdr:from>
    <xdr:to>
      <xdr:col>14</xdr:col>
      <xdr:colOff>0</xdr:colOff>
      <xdr:row>271</xdr:row>
      <xdr:rowOff>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2409825"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269</xdr:row>
      <xdr:rowOff>0</xdr:rowOff>
    </xdr:from>
    <xdr:to>
      <xdr:col>23</xdr:col>
      <xdr:colOff>0</xdr:colOff>
      <xdr:row>271</xdr:row>
      <xdr:rowOff>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381500" y="218408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133</xdr:row>
      <xdr:rowOff>0</xdr:rowOff>
    </xdr:from>
    <xdr:to>
      <xdr:col>14</xdr:col>
      <xdr:colOff>0</xdr:colOff>
      <xdr:row>135</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2409825" y="451961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133</xdr:row>
      <xdr:rowOff>0</xdr:rowOff>
    </xdr:from>
    <xdr:to>
      <xdr:col>23</xdr:col>
      <xdr:colOff>0</xdr:colOff>
      <xdr:row>135</xdr:row>
      <xdr:rowOff>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4381500" y="451961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167</xdr:row>
      <xdr:rowOff>0</xdr:rowOff>
    </xdr:from>
    <xdr:to>
      <xdr:col>14</xdr:col>
      <xdr:colOff>0</xdr:colOff>
      <xdr:row>169</xdr:row>
      <xdr:rowOff>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2409825" y="5687377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167</xdr:row>
      <xdr:rowOff>0</xdr:rowOff>
    </xdr:from>
    <xdr:to>
      <xdr:col>23</xdr:col>
      <xdr:colOff>0</xdr:colOff>
      <xdr:row>169</xdr:row>
      <xdr:rowOff>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381500" y="5687377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201</xdr:row>
      <xdr:rowOff>0</xdr:rowOff>
    </xdr:from>
    <xdr:to>
      <xdr:col>14</xdr:col>
      <xdr:colOff>0</xdr:colOff>
      <xdr:row>203</xdr:row>
      <xdr:rowOff>0</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2409825" y="685514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201</xdr:row>
      <xdr:rowOff>0</xdr:rowOff>
    </xdr:from>
    <xdr:to>
      <xdr:col>23</xdr:col>
      <xdr:colOff>0</xdr:colOff>
      <xdr:row>203</xdr:row>
      <xdr:rowOff>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4381500" y="6855142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235</xdr:row>
      <xdr:rowOff>0</xdr:rowOff>
    </xdr:from>
    <xdr:to>
      <xdr:col>14</xdr:col>
      <xdr:colOff>0</xdr:colOff>
      <xdr:row>237</xdr:row>
      <xdr:rowOff>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2409825" y="8022907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235</xdr:row>
      <xdr:rowOff>0</xdr:rowOff>
    </xdr:from>
    <xdr:to>
      <xdr:col>23</xdr:col>
      <xdr:colOff>0</xdr:colOff>
      <xdr:row>237</xdr:row>
      <xdr:rowOff>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4381500" y="80229075"/>
          <a:ext cx="657225" cy="752475"/>
        </a:xfrm>
        <a:prstGeom prst="line">
          <a:avLst/>
        </a:prstGeom>
        <a:ln w="6350" cap="rnd">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FFCCCC"/>
      </a:dk2>
      <a:lt2>
        <a:srgbClr val="FF99CC"/>
      </a:lt2>
      <a:accent1>
        <a:srgbClr val="FFCC99"/>
      </a:accent1>
      <a:accent2>
        <a:srgbClr val="FFFF99"/>
      </a:accent2>
      <a:accent3>
        <a:srgbClr val="CCFFCC"/>
      </a:accent3>
      <a:accent4>
        <a:srgbClr val="CCFFFF"/>
      </a:accent4>
      <a:accent5>
        <a:srgbClr val="CBCBFF"/>
      </a:accent5>
      <a:accent6>
        <a:srgbClr val="CC99FF"/>
      </a:accent6>
      <a:hlink>
        <a:srgbClr val="0000FF"/>
      </a:hlink>
      <a:folHlink>
        <a:srgbClr val="0000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AH272"/>
  <sheetViews>
    <sheetView showGridLines="0" tabSelected="1" topLeftCell="A3" workbookViewId="0">
      <selection activeCell="G10" sqref="G10:AG10"/>
    </sheetView>
  </sheetViews>
  <sheetFormatPr defaultColWidth="0" defaultRowHeight="12" x14ac:dyDescent="0.15"/>
  <cols>
    <col min="1" max="33" width="2.875" style="1" customWidth="1"/>
    <col min="34" max="34" width="1.625" style="1" customWidth="1"/>
    <col min="35" max="16384" width="9" style="1" hidden="1"/>
  </cols>
  <sheetData>
    <row r="1" spans="1:34" ht="18" customHeight="1" x14ac:dyDescent="0.15">
      <c r="A1" s="181"/>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31">
        <f ca="1">IF(COUNT(AH2:AH340)=0,34,COUNT(AH2:AH340)*34)</f>
        <v>34</v>
      </c>
    </row>
    <row r="2" spans="1:34" ht="30" customHeight="1" x14ac:dyDescent="0.15">
      <c r="A2" s="182" t="s">
        <v>249</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4"/>
      <c r="AH2" s="63"/>
    </row>
    <row r="3" spans="1:34" ht="20.100000000000001" customHeight="1" x14ac:dyDescent="0.15">
      <c r="A3" s="42"/>
      <c r="B3" s="43"/>
      <c r="C3" s="40" t="s">
        <v>0</v>
      </c>
      <c r="D3" s="40"/>
      <c r="E3" s="40"/>
      <c r="F3" s="40"/>
      <c r="G3" s="40"/>
      <c r="H3" s="40"/>
      <c r="I3" s="40"/>
      <c r="J3" s="40"/>
      <c r="K3" s="40"/>
      <c r="L3" s="40"/>
      <c r="M3" s="40"/>
      <c r="N3" s="40"/>
      <c r="O3" s="40"/>
      <c r="P3" s="40"/>
      <c r="Q3" s="40"/>
      <c r="R3" s="40"/>
      <c r="S3" s="40"/>
      <c r="T3" s="40"/>
      <c r="U3" s="40"/>
      <c r="V3" s="40"/>
      <c r="W3" s="46"/>
      <c r="X3" s="46"/>
      <c r="Y3" s="46"/>
      <c r="Z3" s="46" t="s">
        <v>267</v>
      </c>
      <c r="AA3" s="46"/>
      <c r="AB3" s="46"/>
      <c r="AC3" s="46"/>
      <c r="AD3" s="46"/>
      <c r="AE3" s="46"/>
      <c r="AF3" s="46"/>
      <c r="AG3" s="48"/>
      <c r="AH3" s="63"/>
    </row>
    <row r="4" spans="1:34" ht="20.100000000000001" customHeight="1" x14ac:dyDescent="0.15">
      <c r="A4" s="44"/>
      <c r="B4" s="45"/>
      <c r="C4" s="41" t="s">
        <v>34</v>
      </c>
      <c r="D4" s="41"/>
      <c r="E4" s="41"/>
      <c r="F4" s="41"/>
      <c r="G4" s="41"/>
      <c r="H4" s="41"/>
      <c r="I4" s="41"/>
      <c r="J4" s="41"/>
      <c r="K4" s="41"/>
      <c r="L4" s="41"/>
      <c r="M4" s="41"/>
      <c r="N4" s="41"/>
      <c r="O4" s="41"/>
      <c r="P4" s="41"/>
      <c r="Q4" s="41"/>
      <c r="R4" s="41"/>
      <c r="S4" s="41"/>
      <c r="T4" s="41"/>
      <c r="U4" s="41"/>
      <c r="V4" s="41"/>
      <c r="W4" s="47"/>
      <c r="X4" s="47"/>
      <c r="Y4" s="47"/>
      <c r="Z4" s="47" t="s">
        <v>259</v>
      </c>
      <c r="AA4" s="47"/>
      <c r="AB4" s="47"/>
      <c r="AC4" s="47"/>
      <c r="AD4" s="47"/>
      <c r="AE4" s="47"/>
      <c r="AF4" s="47"/>
      <c r="AG4" s="49"/>
      <c r="AH4" s="63"/>
    </row>
    <row r="5" spans="1:34" ht="48" customHeight="1" x14ac:dyDescent="0.15">
      <c r="A5" s="185" t="s">
        <v>1</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63"/>
    </row>
    <row r="6" spans="1:34" ht="18" customHeight="1" x14ac:dyDescent="0.15">
      <c r="A6" s="181" t="s">
        <v>21</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63"/>
    </row>
    <row r="7" spans="1:34" ht="36" customHeight="1" x14ac:dyDescent="0.15">
      <c r="A7" s="186" t="s">
        <v>2</v>
      </c>
      <c r="B7" s="186"/>
      <c r="C7" s="186"/>
      <c r="D7" s="186"/>
      <c r="E7" s="186"/>
      <c r="F7" s="187" t="str">
        <f ca="1">TEXT(TODAY(),"ggg")&amp;"　　　年　　　月　　　日 (　　　)"</f>
        <v>平成　　　年　　　月　　　日 (　　　)</v>
      </c>
      <c r="G7" s="187"/>
      <c r="H7" s="187"/>
      <c r="I7" s="187"/>
      <c r="J7" s="187"/>
      <c r="K7" s="187"/>
      <c r="L7" s="187"/>
      <c r="M7" s="187"/>
      <c r="N7" s="187"/>
      <c r="O7" s="187"/>
      <c r="P7" s="187"/>
      <c r="Q7" s="187"/>
      <c r="R7" s="187"/>
      <c r="S7" s="187"/>
      <c r="T7" s="187"/>
      <c r="U7" s="187"/>
      <c r="V7" s="186" t="s">
        <v>3</v>
      </c>
      <c r="W7" s="186"/>
      <c r="X7" s="186"/>
      <c r="Y7" s="186"/>
      <c r="Z7" s="186"/>
      <c r="AA7" s="188"/>
      <c r="AB7" s="188"/>
      <c r="AC7" s="188"/>
      <c r="AD7" s="188"/>
      <c r="AE7" s="188"/>
      <c r="AF7" s="188"/>
      <c r="AG7" s="188"/>
      <c r="AH7" s="63"/>
    </row>
    <row r="8" spans="1:34" ht="12" customHeight="1" x14ac:dyDescent="0.15">
      <c r="A8" s="189"/>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63"/>
    </row>
    <row r="9" spans="1:34" ht="24" customHeight="1" thickBot="1" x14ac:dyDescent="0.2">
      <c r="A9" s="190" t="s">
        <v>35</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63"/>
    </row>
    <row r="10" spans="1:34" ht="30" customHeight="1" x14ac:dyDescent="0.15">
      <c r="A10" s="126" t="s">
        <v>4</v>
      </c>
      <c r="B10" s="127"/>
      <c r="C10" s="127"/>
      <c r="D10" s="127"/>
      <c r="E10" s="128"/>
      <c r="F10" s="1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30"/>
      <c r="AH10" s="111"/>
    </row>
    <row r="11" spans="1:34" ht="21.95" customHeight="1" x14ac:dyDescent="0.15">
      <c r="A11" s="50" t="s">
        <v>5</v>
      </c>
      <c r="B11" s="51"/>
      <c r="C11" s="51"/>
      <c r="D11" s="51"/>
      <c r="E11" s="52"/>
      <c r="F11" s="131" t="str">
        <f>PHONETIC(F13)</f>
        <v/>
      </c>
      <c r="G11" s="132"/>
      <c r="H11" s="132"/>
      <c r="I11" s="132"/>
      <c r="J11" s="132"/>
      <c r="K11" s="132"/>
      <c r="L11" s="132"/>
      <c r="M11" s="132"/>
      <c r="N11" s="132"/>
      <c r="O11" s="132"/>
      <c r="P11" s="132"/>
      <c r="Q11" s="133"/>
      <c r="R11" s="137" t="s">
        <v>7</v>
      </c>
      <c r="S11" s="51"/>
      <c r="T11" s="52"/>
      <c r="U11" s="141" t="s">
        <v>163</v>
      </c>
      <c r="V11" s="142"/>
      <c r="W11" s="142"/>
      <c r="X11" s="143" t="str">
        <f>IFERROR(IF(G10="","",INDEX(ZIP,MATCH(G10,SCHOOL,0))),"未登録")</f>
        <v/>
      </c>
      <c r="Y11" s="143"/>
      <c r="Z11" s="143"/>
      <c r="AA11" s="143"/>
      <c r="AB11" s="143"/>
      <c r="AC11" s="143"/>
      <c r="AD11" s="143"/>
      <c r="AE11" s="143"/>
      <c r="AF11" s="143"/>
      <c r="AG11" s="144"/>
      <c r="AH11" s="111"/>
    </row>
    <row r="12" spans="1:34" ht="12" customHeight="1" x14ac:dyDescent="0.15">
      <c r="A12" s="105"/>
      <c r="B12" s="106"/>
      <c r="C12" s="106"/>
      <c r="D12" s="106"/>
      <c r="E12" s="107"/>
      <c r="F12" s="134"/>
      <c r="G12" s="135"/>
      <c r="H12" s="135"/>
      <c r="I12" s="135"/>
      <c r="J12" s="135"/>
      <c r="K12" s="135"/>
      <c r="L12" s="135"/>
      <c r="M12" s="135"/>
      <c r="N12" s="135"/>
      <c r="O12" s="135"/>
      <c r="P12" s="135"/>
      <c r="Q12" s="136"/>
      <c r="R12" s="138"/>
      <c r="S12" s="46"/>
      <c r="T12" s="139"/>
      <c r="U12" s="145"/>
      <c r="V12" s="146"/>
      <c r="W12" s="149" t="str">
        <f>IFERROR(IF(G10="","",INDEX(ADD,MATCH(G10,SCHOOL,0))),"未登録")</f>
        <v/>
      </c>
      <c r="X12" s="149"/>
      <c r="Y12" s="149"/>
      <c r="Z12" s="149"/>
      <c r="AA12" s="149"/>
      <c r="AB12" s="149"/>
      <c r="AC12" s="149"/>
      <c r="AD12" s="149"/>
      <c r="AE12" s="149"/>
      <c r="AF12" s="149"/>
      <c r="AG12" s="150"/>
      <c r="AH12" s="111"/>
    </row>
    <row r="13" spans="1:34" ht="12" customHeight="1" x14ac:dyDescent="0.15">
      <c r="A13" s="50" t="s">
        <v>6</v>
      </c>
      <c r="B13" s="51"/>
      <c r="C13" s="51"/>
      <c r="D13" s="51"/>
      <c r="E13" s="52"/>
      <c r="F13" s="154"/>
      <c r="G13" s="155"/>
      <c r="H13" s="155"/>
      <c r="I13" s="155"/>
      <c r="J13" s="155"/>
      <c r="K13" s="155"/>
      <c r="L13" s="155"/>
      <c r="M13" s="155"/>
      <c r="N13" s="155"/>
      <c r="O13" s="155"/>
      <c r="P13" s="155"/>
      <c r="Q13" s="156"/>
      <c r="R13" s="138"/>
      <c r="S13" s="46"/>
      <c r="T13" s="139"/>
      <c r="U13" s="147"/>
      <c r="V13" s="148"/>
      <c r="W13" s="151"/>
      <c r="X13" s="151"/>
      <c r="Y13" s="151"/>
      <c r="Z13" s="151"/>
      <c r="AA13" s="151"/>
      <c r="AB13" s="151"/>
      <c r="AC13" s="151"/>
      <c r="AD13" s="151"/>
      <c r="AE13" s="151"/>
      <c r="AF13" s="151"/>
      <c r="AG13" s="152"/>
      <c r="AH13" s="111"/>
    </row>
    <row r="14" spans="1:34" ht="21.95" customHeight="1" x14ac:dyDescent="0.15">
      <c r="A14" s="153"/>
      <c r="B14" s="46"/>
      <c r="C14" s="46"/>
      <c r="D14" s="46"/>
      <c r="E14" s="139"/>
      <c r="F14" s="157"/>
      <c r="G14" s="158"/>
      <c r="H14" s="158"/>
      <c r="I14" s="158"/>
      <c r="J14" s="158"/>
      <c r="K14" s="158"/>
      <c r="L14" s="158"/>
      <c r="M14" s="158"/>
      <c r="N14" s="158"/>
      <c r="O14" s="158"/>
      <c r="P14" s="158"/>
      <c r="Q14" s="159"/>
      <c r="R14" s="138"/>
      <c r="S14" s="46"/>
      <c r="T14" s="139"/>
      <c r="U14" s="75" t="s">
        <v>32</v>
      </c>
      <c r="V14" s="76"/>
      <c r="W14" s="76"/>
      <c r="X14" s="163" t="str">
        <f>IF(G10=""," 　　　- 　　　- 　　　　",IF(ISERROR(INDEX(PHONE,MATCH(G10,SCHOOL,0))),"未登録",INDEX(PHONE,MATCH(G10,SCHOOL,0))))</f>
        <v xml:space="preserve"> 　　　- 　　　- 　　　　</v>
      </c>
      <c r="Y14" s="164"/>
      <c r="Z14" s="164"/>
      <c r="AA14" s="164"/>
      <c r="AB14" s="164"/>
      <c r="AC14" s="164"/>
      <c r="AD14" s="164"/>
      <c r="AE14" s="164"/>
      <c r="AF14" s="164"/>
      <c r="AG14" s="165"/>
      <c r="AH14" s="111"/>
    </row>
    <row r="15" spans="1:34" ht="21.95" customHeight="1" x14ac:dyDescent="0.15">
      <c r="A15" s="105"/>
      <c r="B15" s="106"/>
      <c r="C15" s="106"/>
      <c r="D15" s="106"/>
      <c r="E15" s="107"/>
      <c r="F15" s="160"/>
      <c r="G15" s="161"/>
      <c r="H15" s="161"/>
      <c r="I15" s="161"/>
      <c r="J15" s="161"/>
      <c r="K15" s="161"/>
      <c r="L15" s="161"/>
      <c r="M15" s="161"/>
      <c r="N15" s="161"/>
      <c r="O15" s="161"/>
      <c r="P15" s="161"/>
      <c r="Q15" s="162"/>
      <c r="R15" s="140"/>
      <c r="S15" s="106"/>
      <c r="T15" s="107"/>
      <c r="U15" s="96" t="s">
        <v>33</v>
      </c>
      <c r="V15" s="97"/>
      <c r="W15" s="97"/>
      <c r="X15" s="166" t="str">
        <f>IF(G10=""," 　　　- 　　　- 　　　　",IF(ISERROR(INDEX(FAX,MATCH(G10,SCHOOL,0))),"未登録",INDEX(FAX,MATCH(G10,SCHOOL,0))))</f>
        <v xml:space="preserve"> 　　　- 　　　- 　　　　</v>
      </c>
      <c r="Y15" s="167"/>
      <c r="Z15" s="167"/>
      <c r="AA15" s="167"/>
      <c r="AB15" s="167"/>
      <c r="AC15" s="167"/>
      <c r="AD15" s="167"/>
      <c r="AE15" s="167"/>
      <c r="AF15" s="167"/>
      <c r="AG15" s="168"/>
      <c r="AH15" s="111"/>
    </row>
    <row r="16" spans="1:34" ht="24" customHeight="1" x14ac:dyDescent="0.15">
      <c r="A16" s="169" t="s">
        <v>22</v>
      </c>
      <c r="B16" s="170"/>
      <c r="C16" s="170"/>
      <c r="D16" s="170"/>
      <c r="E16" s="171"/>
      <c r="F16" s="172"/>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5"/>
      <c r="AH16" s="111"/>
    </row>
    <row r="17" spans="1:34" ht="48" customHeight="1" x14ac:dyDescent="0.15">
      <c r="A17" s="178" t="s">
        <v>164</v>
      </c>
      <c r="B17" s="179"/>
      <c r="C17" s="179"/>
      <c r="D17" s="179"/>
      <c r="E17" s="180"/>
      <c r="F17" s="173"/>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7"/>
      <c r="AH17" s="111"/>
    </row>
    <row r="18" spans="1:34" ht="18" customHeight="1" x14ac:dyDescent="0.15">
      <c r="A18" s="50" t="s">
        <v>17</v>
      </c>
      <c r="B18" s="51"/>
      <c r="C18" s="51"/>
      <c r="D18" s="51"/>
      <c r="E18" s="52"/>
      <c r="F18" s="108" t="s">
        <v>26</v>
      </c>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10"/>
      <c r="AH18" s="111"/>
    </row>
    <row r="19" spans="1:34" ht="60" customHeight="1" x14ac:dyDescent="0.15">
      <c r="A19" s="105"/>
      <c r="B19" s="106"/>
      <c r="C19" s="106"/>
      <c r="D19" s="106"/>
      <c r="E19" s="107"/>
      <c r="F19" s="112"/>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4"/>
      <c r="AH19" s="111"/>
    </row>
    <row r="20" spans="1:34" ht="15.95" customHeight="1" x14ac:dyDescent="0.15">
      <c r="A20" s="50" t="s">
        <v>8</v>
      </c>
      <c r="B20" s="51"/>
      <c r="C20" s="51"/>
      <c r="D20" s="51"/>
      <c r="E20" s="52"/>
      <c r="F20" s="108" t="s">
        <v>27</v>
      </c>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10"/>
      <c r="AH20" s="111"/>
    </row>
    <row r="21" spans="1:34" ht="44.1" customHeight="1" x14ac:dyDescent="0.15">
      <c r="A21" s="105"/>
      <c r="B21" s="106"/>
      <c r="C21" s="106"/>
      <c r="D21" s="106"/>
      <c r="E21" s="107"/>
      <c r="F21" s="112"/>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4"/>
      <c r="AH21" s="111"/>
    </row>
    <row r="22" spans="1:34" ht="39.950000000000003" customHeight="1" x14ac:dyDescent="0.15">
      <c r="A22" s="115" t="s">
        <v>19</v>
      </c>
      <c r="B22" s="116"/>
      <c r="C22" s="116"/>
      <c r="D22" s="116"/>
      <c r="E22" s="117"/>
      <c r="F22" s="118" t="s">
        <v>30</v>
      </c>
      <c r="G22" s="109"/>
      <c r="H22" s="109"/>
      <c r="I22" s="119"/>
      <c r="J22" s="120" t="s">
        <v>28</v>
      </c>
      <c r="K22" s="121"/>
      <c r="L22" s="121"/>
      <c r="M22" s="121"/>
      <c r="N22" s="121"/>
      <c r="O22" s="122" t="s">
        <v>29</v>
      </c>
      <c r="P22" s="122"/>
      <c r="Q22" s="122"/>
      <c r="R22" s="122"/>
      <c r="S22" s="122"/>
      <c r="T22" s="123" t="s">
        <v>250</v>
      </c>
      <c r="U22" s="123"/>
      <c r="V22" s="123"/>
      <c r="W22" s="123"/>
      <c r="X22" s="2"/>
      <c r="Y22" s="118" t="s">
        <v>31</v>
      </c>
      <c r="Z22" s="109"/>
      <c r="AA22" s="109"/>
      <c r="AB22" s="119"/>
      <c r="AC22" s="124" t="s">
        <v>9</v>
      </c>
      <c r="AD22" s="123"/>
      <c r="AE22" s="123"/>
      <c r="AF22" s="123"/>
      <c r="AG22" s="3"/>
      <c r="AH22" s="111"/>
    </row>
    <row r="23" spans="1:34" ht="24" customHeight="1" x14ac:dyDescent="0.15">
      <c r="A23" s="72" t="s">
        <v>18</v>
      </c>
      <c r="B23" s="73"/>
      <c r="C23" s="73"/>
      <c r="D23" s="73"/>
      <c r="E23" s="74"/>
      <c r="F23" s="75" t="s">
        <v>38</v>
      </c>
      <c r="G23" s="76"/>
      <c r="H23" s="76"/>
      <c r="I23" s="76"/>
      <c r="J23" s="77" t="str">
        <f t="shared" ref="J23:J26" ca="1" si="0">TEXT(TODAY(),"ggg")&amp;"　　年"</f>
        <v>平成　　年</v>
      </c>
      <c r="K23" s="77"/>
      <c r="L23" s="77"/>
      <c r="M23" s="77"/>
      <c r="N23" s="78" t="str">
        <f t="shared" ref="N23:N26" ca="1" si="1">IF(J23=TEXT(TODAY(),"ggg")&amp;"　　年","月",J23)</f>
        <v>月</v>
      </c>
      <c r="O23" s="78"/>
      <c r="P23" s="78"/>
      <c r="Q23" s="79" t="str">
        <f t="shared" ref="Q23:Q26" ca="1" si="2">IF(J23=TEXT(TODAY(),"ggg")&amp;"　　年","日",J23)</f>
        <v>日</v>
      </c>
      <c r="R23" s="79"/>
      <c r="S23" s="79"/>
      <c r="T23" s="80" t="str">
        <f t="shared" ref="T23:T26" ca="1" si="3">IF(J23=TEXT(TODAY(),"ggg")&amp;"　　年","(     )",J23)</f>
        <v>(     )</v>
      </c>
      <c r="U23" s="80"/>
      <c r="V23" s="81" t="s">
        <v>165</v>
      </c>
      <c r="W23" s="81"/>
      <c r="X23" s="81"/>
      <c r="Y23" s="81"/>
      <c r="Z23" s="81"/>
      <c r="AA23" s="4" t="s">
        <v>25</v>
      </c>
      <c r="AB23" s="125"/>
      <c r="AC23" s="125"/>
      <c r="AD23" s="125"/>
      <c r="AE23" s="125"/>
      <c r="AF23" s="125"/>
      <c r="AG23" s="5"/>
      <c r="AH23" s="111"/>
    </row>
    <row r="24" spans="1:34" ht="24" customHeight="1" x14ac:dyDescent="0.15">
      <c r="A24" s="83" t="s">
        <v>36</v>
      </c>
      <c r="B24" s="84"/>
      <c r="C24" s="84"/>
      <c r="D24" s="84"/>
      <c r="E24" s="85"/>
      <c r="F24" s="89" t="s">
        <v>39</v>
      </c>
      <c r="G24" s="90"/>
      <c r="H24" s="90"/>
      <c r="I24" s="90"/>
      <c r="J24" s="91" t="str">
        <f t="shared" ca="1" si="0"/>
        <v>平成　　年</v>
      </c>
      <c r="K24" s="91"/>
      <c r="L24" s="91"/>
      <c r="M24" s="91"/>
      <c r="N24" s="92" t="str">
        <f t="shared" ca="1" si="1"/>
        <v>月</v>
      </c>
      <c r="O24" s="92"/>
      <c r="P24" s="92"/>
      <c r="Q24" s="93" t="str">
        <f t="shared" ca="1" si="2"/>
        <v>日</v>
      </c>
      <c r="R24" s="93"/>
      <c r="S24" s="93"/>
      <c r="T24" s="94" t="str">
        <f t="shared" ca="1" si="3"/>
        <v>(     )</v>
      </c>
      <c r="U24" s="94"/>
      <c r="V24" s="95" t="s">
        <v>165</v>
      </c>
      <c r="W24" s="95"/>
      <c r="X24" s="95"/>
      <c r="Y24" s="95"/>
      <c r="Z24" s="95"/>
      <c r="AA24" s="6" t="s">
        <v>25</v>
      </c>
      <c r="AB24" s="103"/>
      <c r="AC24" s="103"/>
      <c r="AD24" s="103"/>
      <c r="AE24" s="103"/>
      <c r="AF24" s="103"/>
      <c r="AG24" s="7"/>
      <c r="AH24" s="111"/>
    </row>
    <row r="25" spans="1:34" ht="24" customHeight="1" x14ac:dyDescent="0.15">
      <c r="A25" s="86"/>
      <c r="B25" s="87"/>
      <c r="C25" s="87"/>
      <c r="D25" s="87"/>
      <c r="E25" s="88"/>
      <c r="F25" s="96" t="s">
        <v>40</v>
      </c>
      <c r="G25" s="97"/>
      <c r="H25" s="97"/>
      <c r="I25" s="97"/>
      <c r="J25" s="98" t="str">
        <f t="shared" ca="1" si="0"/>
        <v>平成　　年</v>
      </c>
      <c r="K25" s="98"/>
      <c r="L25" s="98"/>
      <c r="M25" s="98"/>
      <c r="N25" s="99" t="str">
        <f t="shared" ca="1" si="1"/>
        <v>月</v>
      </c>
      <c r="O25" s="99"/>
      <c r="P25" s="99"/>
      <c r="Q25" s="100" t="str">
        <f t="shared" ca="1" si="2"/>
        <v>日</v>
      </c>
      <c r="R25" s="100"/>
      <c r="S25" s="100"/>
      <c r="T25" s="101" t="str">
        <f t="shared" ca="1" si="3"/>
        <v>(     )</v>
      </c>
      <c r="U25" s="101"/>
      <c r="V25" s="102" t="s">
        <v>165</v>
      </c>
      <c r="W25" s="102"/>
      <c r="X25" s="102"/>
      <c r="Y25" s="102"/>
      <c r="Z25" s="102"/>
      <c r="AA25" s="8" t="s">
        <v>25</v>
      </c>
      <c r="AB25" s="104"/>
      <c r="AC25" s="104"/>
      <c r="AD25" s="104"/>
      <c r="AE25" s="104"/>
      <c r="AF25" s="104"/>
      <c r="AG25" s="9"/>
      <c r="AH25" s="111"/>
    </row>
    <row r="26" spans="1:34" ht="24" customHeight="1" x14ac:dyDescent="0.15">
      <c r="A26" s="72" t="s">
        <v>20</v>
      </c>
      <c r="B26" s="73"/>
      <c r="C26" s="73"/>
      <c r="D26" s="73"/>
      <c r="E26" s="74"/>
      <c r="F26" s="75" t="s">
        <v>38</v>
      </c>
      <c r="G26" s="76"/>
      <c r="H26" s="76"/>
      <c r="I26" s="76"/>
      <c r="J26" s="77" t="str">
        <f t="shared" ca="1" si="0"/>
        <v>平成　　年</v>
      </c>
      <c r="K26" s="77"/>
      <c r="L26" s="77"/>
      <c r="M26" s="77"/>
      <c r="N26" s="78" t="str">
        <f t="shared" ca="1" si="1"/>
        <v>月</v>
      </c>
      <c r="O26" s="78"/>
      <c r="P26" s="78"/>
      <c r="Q26" s="79" t="str">
        <f t="shared" ca="1" si="2"/>
        <v>日</v>
      </c>
      <c r="R26" s="79"/>
      <c r="S26" s="79"/>
      <c r="T26" s="80" t="str">
        <f t="shared" ca="1" si="3"/>
        <v>(     )</v>
      </c>
      <c r="U26" s="80"/>
      <c r="V26" s="81" t="s">
        <v>165</v>
      </c>
      <c r="W26" s="81"/>
      <c r="X26" s="81"/>
      <c r="Y26" s="81"/>
      <c r="Z26" s="81"/>
      <c r="AA26" s="4" t="s">
        <v>25</v>
      </c>
      <c r="AB26" s="81" t="s">
        <v>24</v>
      </c>
      <c r="AC26" s="81"/>
      <c r="AD26" s="81"/>
      <c r="AE26" s="81"/>
      <c r="AF26" s="81"/>
      <c r="AG26" s="5"/>
      <c r="AH26" s="82" t="str">
        <f ca="1">IF(N26="月","",ROW())</f>
        <v/>
      </c>
    </row>
    <row r="27" spans="1:34" ht="24" customHeight="1" x14ac:dyDescent="0.15">
      <c r="A27" s="83" t="s">
        <v>37</v>
      </c>
      <c r="B27" s="84"/>
      <c r="C27" s="84"/>
      <c r="D27" s="84"/>
      <c r="E27" s="85"/>
      <c r="F27" s="89" t="s">
        <v>39</v>
      </c>
      <c r="G27" s="90"/>
      <c r="H27" s="90"/>
      <c r="I27" s="90"/>
      <c r="J27" s="91" t="str">
        <f t="shared" ref="J27:J28" ca="1" si="4">TEXT(TODAY(),"ggg")&amp;"　　年"</f>
        <v>平成　　年</v>
      </c>
      <c r="K27" s="91"/>
      <c r="L27" s="91"/>
      <c r="M27" s="91"/>
      <c r="N27" s="92" t="str">
        <f ca="1">IF(J27=TEXT(TODAY(),"ggg")&amp;"　　年","月",J27)</f>
        <v>月</v>
      </c>
      <c r="O27" s="92"/>
      <c r="P27" s="92"/>
      <c r="Q27" s="93" t="str">
        <f ca="1">IF(J27=TEXT(TODAY(),"ggg")&amp;"　　年","日",J27)</f>
        <v>日</v>
      </c>
      <c r="R27" s="93"/>
      <c r="S27" s="93"/>
      <c r="T27" s="94" t="str">
        <f ca="1">IF(J27=TEXT(TODAY(),"ggg")&amp;"　　年","(     )",J27)</f>
        <v>(     )</v>
      </c>
      <c r="U27" s="94"/>
      <c r="V27" s="95" t="s">
        <v>165</v>
      </c>
      <c r="W27" s="95"/>
      <c r="X27" s="95"/>
      <c r="Y27" s="95"/>
      <c r="Z27" s="95"/>
      <c r="AA27" s="6" t="s">
        <v>25</v>
      </c>
      <c r="AB27" s="95" t="s">
        <v>24</v>
      </c>
      <c r="AC27" s="95"/>
      <c r="AD27" s="95"/>
      <c r="AE27" s="95"/>
      <c r="AF27" s="95"/>
      <c r="AG27" s="7"/>
      <c r="AH27" s="82"/>
    </row>
    <row r="28" spans="1:34" ht="24" customHeight="1" x14ac:dyDescent="0.15">
      <c r="A28" s="86"/>
      <c r="B28" s="87"/>
      <c r="C28" s="87"/>
      <c r="D28" s="87"/>
      <c r="E28" s="88"/>
      <c r="F28" s="96" t="s">
        <v>40</v>
      </c>
      <c r="G28" s="97"/>
      <c r="H28" s="97"/>
      <c r="I28" s="97"/>
      <c r="J28" s="98" t="str">
        <f t="shared" ca="1" si="4"/>
        <v>平成　　年</v>
      </c>
      <c r="K28" s="98"/>
      <c r="L28" s="98"/>
      <c r="M28" s="98"/>
      <c r="N28" s="99" t="str">
        <f ca="1">IF(J28=TEXT(TODAY(),"ggg")&amp;"　　年","月",J28)</f>
        <v>月</v>
      </c>
      <c r="O28" s="99"/>
      <c r="P28" s="99"/>
      <c r="Q28" s="100" t="str">
        <f ca="1">IF(J28=TEXT(TODAY(),"ggg")&amp;"　　年","日",J28)</f>
        <v>日</v>
      </c>
      <c r="R28" s="100"/>
      <c r="S28" s="100"/>
      <c r="T28" s="101" t="str">
        <f ca="1">IF(J28=TEXT(TODAY(),"ggg")&amp;"　　年","(     )",J28)</f>
        <v>(     )</v>
      </c>
      <c r="U28" s="101"/>
      <c r="V28" s="102" t="s">
        <v>165</v>
      </c>
      <c r="W28" s="102"/>
      <c r="X28" s="102"/>
      <c r="Y28" s="102"/>
      <c r="Z28" s="102"/>
      <c r="AA28" s="8" t="s">
        <v>25</v>
      </c>
      <c r="AB28" s="102" t="s">
        <v>24</v>
      </c>
      <c r="AC28" s="102"/>
      <c r="AD28" s="102"/>
      <c r="AE28" s="102"/>
      <c r="AF28" s="102"/>
      <c r="AG28" s="9"/>
      <c r="AH28" s="82"/>
    </row>
    <row r="29" spans="1:34" ht="15.95" customHeight="1" x14ac:dyDescent="0.15">
      <c r="A29" s="50" t="s">
        <v>10</v>
      </c>
      <c r="B29" s="51"/>
      <c r="C29" s="51"/>
      <c r="D29" s="51"/>
      <c r="E29" s="52"/>
      <c r="F29" s="56" t="s">
        <v>23</v>
      </c>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8"/>
      <c r="AH29" s="82"/>
    </row>
    <row r="30" spans="1:34" ht="27.95" customHeight="1" thickBot="1" x14ac:dyDescent="0.2">
      <c r="A30" s="53"/>
      <c r="B30" s="54"/>
      <c r="C30" s="54"/>
      <c r="D30" s="54"/>
      <c r="E30" s="55"/>
      <c r="F30" s="59"/>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1"/>
      <c r="AH30" s="82"/>
    </row>
    <row r="31" spans="1:34" ht="20.100000000000001" hidden="1" customHeight="1" x14ac:dyDescent="0.15">
      <c r="A31" s="62" t="str">
        <f ca="1">IF(COUNT(J26:J28)&lt;COUNT(J23:J25),"この文字を消すと入力セルの色を消せます","")</f>
        <v/>
      </c>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3"/>
    </row>
    <row r="32" spans="1:34" ht="15.95" hidden="1" customHeight="1" x14ac:dyDescent="0.15">
      <c r="A32" s="63"/>
      <c r="B32" s="63"/>
      <c r="C32" s="63"/>
      <c r="D32" s="63"/>
      <c r="E32" s="63"/>
      <c r="F32" s="63"/>
      <c r="G32" s="63"/>
      <c r="H32" s="64"/>
      <c r="I32" s="65" t="s">
        <v>11</v>
      </c>
      <c r="J32" s="66"/>
      <c r="K32" s="67"/>
      <c r="L32" s="65" t="s">
        <v>12</v>
      </c>
      <c r="M32" s="66"/>
      <c r="N32" s="67"/>
      <c r="O32" s="65" t="s">
        <v>13</v>
      </c>
      <c r="P32" s="66"/>
      <c r="Q32" s="67"/>
      <c r="R32" s="65" t="s">
        <v>14</v>
      </c>
      <c r="S32" s="66"/>
      <c r="T32" s="67"/>
      <c r="U32" s="65" t="s">
        <v>15</v>
      </c>
      <c r="V32" s="66"/>
      <c r="W32" s="67"/>
      <c r="X32" s="65" t="s">
        <v>16</v>
      </c>
      <c r="Y32" s="66"/>
      <c r="Z32" s="67"/>
      <c r="AA32" s="68"/>
      <c r="AB32" s="63"/>
      <c r="AC32" s="63"/>
      <c r="AD32" s="63"/>
      <c r="AE32" s="63"/>
      <c r="AF32" s="63"/>
      <c r="AG32" s="63"/>
      <c r="AH32" s="63"/>
    </row>
    <row r="33" spans="1:34" ht="44.1" hidden="1" customHeight="1" x14ac:dyDescent="0.15">
      <c r="A33" s="63"/>
      <c r="B33" s="63"/>
      <c r="C33" s="63"/>
      <c r="D33" s="63"/>
      <c r="E33" s="63"/>
      <c r="F33" s="63"/>
      <c r="G33" s="63"/>
      <c r="H33" s="64"/>
      <c r="I33" s="69"/>
      <c r="J33" s="70"/>
      <c r="K33" s="71"/>
      <c r="L33" s="69"/>
      <c r="M33" s="70"/>
      <c r="N33" s="71"/>
      <c r="O33" s="69"/>
      <c r="P33" s="70"/>
      <c r="Q33" s="71"/>
      <c r="R33" s="69"/>
      <c r="S33" s="70"/>
      <c r="T33" s="71"/>
      <c r="U33" s="69"/>
      <c r="V33" s="70"/>
      <c r="W33" s="71"/>
      <c r="X33" s="69"/>
      <c r="Y33" s="70"/>
      <c r="Z33" s="71"/>
      <c r="AA33" s="68"/>
      <c r="AB33" s="63"/>
      <c r="AC33" s="63"/>
      <c r="AD33" s="63"/>
      <c r="AE33" s="63"/>
      <c r="AF33" s="63"/>
      <c r="AG33" s="63"/>
      <c r="AH33" s="63"/>
    </row>
    <row r="34" spans="1:34" ht="60" customHeight="1" x14ac:dyDescent="0.15">
      <c r="A34" s="38"/>
      <c r="B34" s="38"/>
      <c r="C34" s="38"/>
      <c r="D34" s="38"/>
      <c r="E34" s="38"/>
      <c r="F34" s="39" t="str">
        <f ca="1">IF(MONTH(TODAY())&lt;4,"[ 依頼団体名 ] ～ [ 対象者 ] までの赤色セルは必ず入力してください"&amp;CHAR(10)&amp;"[ 打合日 ] と [ 実施日 ] はなるべく第３希望まで入力してください"&amp;CHAR(10)&amp;"　※入力例 &gt;&gt; 同年の日付は [ "&amp;TEXT(TODAY(),"m/d")&amp;" ]"&amp;CHAR(10)&amp;"　　　　　 &gt;&gt; 時刻は24時間制で入力してください [ 13:30 ]","[ 依頼団体名 ] ～ [ 対象者 ] までの赤色セルは必ず入力してください"&amp;CHAR(10)&amp;"[ 打合日 ] と [ 実施日 ] はなるべく第３希望まで入力してください"&amp;CHAR(10)&amp;"　※入力例 &gt;&gt; 同年の日付は [ "&amp;TEXT(TODAY(),"m/d")&amp;" ] 来年の日付は [ "&amp;TEXT(DATE(YEAR(TODAY())+1,1,23),"yy/m/d")&amp;" ]"&amp;CHAR(10)&amp;"　　　　　 &gt;&gt; 時刻は24時間制で入力してください [ 13:30 ]")</f>
        <v>[ 依頼団体名 ] ～ [ 対象者 ] までの赤色セルは必ず入力してください
[ 打合日 ] と [ 実施日 ] はなるべく第３希望まで入力してください
　※入力例 &gt;&gt; 同年の日付は [ 5/8 ] 来年の日付は [ 20/1/23 ]
　　　　　 &gt;&gt; 時刻は24時間制で入力してください [ 13:30 ]</v>
      </c>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row>
    <row r="35" spans="1:34" ht="18" customHeight="1" x14ac:dyDescent="0.15">
      <c r="A35" s="181"/>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31"/>
    </row>
    <row r="36" spans="1:34" ht="30" customHeight="1" x14ac:dyDescent="0.15">
      <c r="A36" s="182" t="s">
        <v>249</v>
      </c>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4"/>
      <c r="AH36" s="63"/>
    </row>
    <row r="37" spans="1:34" ht="20.100000000000001" customHeight="1" x14ac:dyDescent="0.15">
      <c r="A37" s="42"/>
      <c r="B37" s="43"/>
      <c r="C37" s="40" t="s">
        <v>0</v>
      </c>
      <c r="D37" s="40"/>
      <c r="E37" s="40"/>
      <c r="F37" s="40"/>
      <c r="G37" s="40"/>
      <c r="H37" s="40"/>
      <c r="I37" s="40"/>
      <c r="J37" s="40"/>
      <c r="K37" s="40"/>
      <c r="L37" s="40"/>
      <c r="M37" s="40"/>
      <c r="N37" s="40"/>
      <c r="O37" s="40"/>
      <c r="P37" s="40"/>
      <c r="Q37" s="40"/>
      <c r="R37" s="40"/>
      <c r="S37" s="40"/>
      <c r="T37" s="40"/>
      <c r="U37" s="40"/>
      <c r="V37" s="40"/>
      <c r="W37" s="46"/>
      <c r="X37" s="46"/>
      <c r="Y37" s="46"/>
      <c r="Z37" s="46" t="s">
        <v>268</v>
      </c>
      <c r="AA37" s="46"/>
      <c r="AB37" s="46"/>
      <c r="AC37" s="46"/>
      <c r="AD37" s="46"/>
      <c r="AE37" s="46"/>
      <c r="AF37" s="46"/>
      <c r="AG37" s="48"/>
      <c r="AH37" s="63"/>
    </row>
    <row r="38" spans="1:34" ht="20.100000000000001" customHeight="1" x14ac:dyDescent="0.15">
      <c r="A38" s="44"/>
      <c r="B38" s="45"/>
      <c r="C38" s="41" t="s">
        <v>34</v>
      </c>
      <c r="D38" s="41"/>
      <c r="E38" s="41"/>
      <c r="F38" s="41"/>
      <c r="G38" s="41"/>
      <c r="H38" s="41"/>
      <c r="I38" s="41"/>
      <c r="J38" s="41"/>
      <c r="K38" s="41"/>
      <c r="L38" s="41"/>
      <c r="M38" s="41"/>
      <c r="N38" s="41"/>
      <c r="O38" s="41"/>
      <c r="P38" s="41"/>
      <c r="Q38" s="41"/>
      <c r="R38" s="41"/>
      <c r="S38" s="41"/>
      <c r="T38" s="41"/>
      <c r="U38" s="41"/>
      <c r="V38" s="41"/>
      <c r="W38" s="47"/>
      <c r="X38" s="47"/>
      <c r="Y38" s="47"/>
      <c r="Z38" s="47" t="s">
        <v>259</v>
      </c>
      <c r="AA38" s="47"/>
      <c r="AB38" s="47"/>
      <c r="AC38" s="47"/>
      <c r="AD38" s="47"/>
      <c r="AE38" s="47"/>
      <c r="AF38" s="47"/>
      <c r="AG38" s="49"/>
      <c r="AH38" s="63"/>
    </row>
    <row r="39" spans="1:34" ht="48" customHeight="1" x14ac:dyDescent="0.15">
      <c r="A39" s="185" t="s">
        <v>1</v>
      </c>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63"/>
    </row>
    <row r="40" spans="1:34" ht="18" customHeight="1" x14ac:dyDescent="0.15">
      <c r="A40" s="181" t="s">
        <v>21</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63"/>
    </row>
    <row r="41" spans="1:34" ht="36" customHeight="1" x14ac:dyDescent="0.15">
      <c r="A41" s="186" t="s">
        <v>2</v>
      </c>
      <c r="B41" s="186"/>
      <c r="C41" s="186"/>
      <c r="D41" s="186"/>
      <c r="E41" s="186"/>
      <c r="F41" s="187" t="str">
        <f ca="1">TEXT(TODAY(),"ggg")&amp;"　　　年　　　月　　　日 (　　　)"</f>
        <v>平成　　　年　　　月　　　日 (　　　)</v>
      </c>
      <c r="G41" s="187"/>
      <c r="H41" s="187"/>
      <c r="I41" s="187"/>
      <c r="J41" s="187"/>
      <c r="K41" s="187"/>
      <c r="L41" s="187"/>
      <c r="M41" s="187"/>
      <c r="N41" s="187"/>
      <c r="O41" s="187"/>
      <c r="P41" s="187"/>
      <c r="Q41" s="187"/>
      <c r="R41" s="187"/>
      <c r="S41" s="187"/>
      <c r="T41" s="187"/>
      <c r="U41" s="187"/>
      <c r="V41" s="186" t="s">
        <v>3</v>
      </c>
      <c r="W41" s="186"/>
      <c r="X41" s="186"/>
      <c r="Y41" s="186"/>
      <c r="Z41" s="186"/>
      <c r="AA41" s="188"/>
      <c r="AB41" s="188"/>
      <c r="AC41" s="188"/>
      <c r="AD41" s="188"/>
      <c r="AE41" s="188"/>
      <c r="AF41" s="188"/>
      <c r="AG41" s="188"/>
      <c r="AH41" s="63"/>
    </row>
    <row r="42" spans="1:34" ht="12" customHeight="1" x14ac:dyDescent="0.15">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63"/>
    </row>
    <row r="43" spans="1:34" ht="24" customHeight="1" thickBot="1" x14ac:dyDescent="0.2">
      <c r="A43" s="190" t="s">
        <v>35</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63"/>
    </row>
    <row r="44" spans="1:34" ht="30" customHeight="1" x14ac:dyDescent="0.15">
      <c r="A44" s="126" t="s">
        <v>4</v>
      </c>
      <c r="B44" s="127"/>
      <c r="C44" s="127"/>
      <c r="D44" s="127"/>
      <c r="E44" s="128"/>
      <c r="F44" s="19"/>
      <c r="G44" s="129" t="str">
        <f>IF(G50="","",G10)</f>
        <v/>
      </c>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30"/>
      <c r="AH44" s="111"/>
    </row>
    <row r="45" spans="1:34" ht="21.95" customHeight="1" x14ac:dyDescent="0.15">
      <c r="A45" s="50" t="s">
        <v>5</v>
      </c>
      <c r="B45" s="51"/>
      <c r="C45" s="51"/>
      <c r="D45" s="51"/>
      <c r="E45" s="52"/>
      <c r="F45" s="131" t="str">
        <f>IF(F13=F47,F11,PHONETIC(F47))</f>
        <v/>
      </c>
      <c r="G45" s="132"/>
      <c r="H45" s="132"/>
      <c r="I45" s="132"/>
      <c r="J45" s="132"/>
      <c r="K45" s="132"/>
      <c r="L45" s="132"/>
      <c r="M45" s="132"/>
      <c r="N45" s="132"/>
      <c r="O45" s="132"/>
      <c r="P45" s="132"/>
      <c r="Q45" s="133"/>
      <c r="R45" s="137" t="s">
        <v>7</v>
      </c>
      <c r="S45" s="51"/>
      <c r="T45" s="52"/>
      <c r="U45" s="141" t="s">
        <v>163</v>
      </c>
      <c r="V45" s="142"/>
      <c r="W45" s="142"/>
      <c r="X45" s="143" t="str">
        <f>IF(G50="","",X11)</f>
        <v/>
      </c>
      <c r="Y45" s="143"/>
      <c r="Z45" s="143"/>
      <c r="AA45" s="143"/>
      <c r="AB45" s="143"/>
      <c r="AC45" s="143"/>
      <c r="AD45" s="143"/>
      <c r="AE45" s="143"/>
      <c r="AF45" s="143"/>
      <c r="AG45" s="144"/>
      <c r="AH45" s="111"/>
    </row>
    <row r="46" spans="1:34" ht="12" customHeight="1" x14ac:dyDescent="0.15">
      <c r="A46" s="105"/>
      <c r="B46" s="106"/>
      <c r="C46" s="106"/>
      <c r="D46" s="106"/>
      <c r="E46" s="107"/>
      <c r="F46" s="134"/>
      <c r="G46" s="135"/>
      <c r="H46" s="135"/>
      <c r="I46" s="135"/>
      <c r="J46" s="135"/>
      <c r="K46" s="135"/>
      <c r="L46" s="135"/>
      <c r="M46" s="135"/>
      <c r="N46" s="135"/>
      <c r="O46" s="135"/>
      <c r="P46" s="135"/>
      <c r="Q46" s="136"/>
      <c r="R46" s="138"/>
      <c r="S46" s="46"/>
      <c r="T46" s="139"/>
      <c r="U46" s="145"/>
      <c r="V46" s="146"/>
      <c r="W46" s="149" t="str">
        <f>IF(G50="","",W12)</f>
        <v/>
      </c>
      <c r="X46" s="149"/>
      <c r="Y46" s="149"/>
      <c r="Z46" s="149"/>
      <c r="AA46" s="149"/>
      <c r="AB46" s="149"/>
      <c r="AC46" s="149"/>
      <c r="AD46" s="149"/>
      <c r="AE46" s="149"/>
      <c r="AF46" s="149"/>
      <c r="AG46" s="150"/>
      <c r="AH46" s="111"/>
    </row>
    <row r="47" spans="1:34" ht="12" customHeight="1" x14ac:dyDescent="0.15">
      <c r="A47" s="50" t="s">
        <v>6</v>
      </c>
      <c r="B47" s="51"/>
      <c r="C47" s="51"/>
      <c r="D47" s="51"/>
      <c r="E47" s="52"/>
      <c r="F47" s="154" t="str">
        <f>IF(G50="","",F13)</f>
        <v/>
      </c>
      <c r="G47" s="155"/>
      <c r="H47" s="155"/>
      <c r="I47" s="155"/>
      <c r="J47" s="155"/>
      <c r="K47" s="155"/>
      <c r="L47" s="155"/>
      <c r="M47" s="155"/>
      <c r="N47" s="155"/>
      <c r="O47" s="155"/>
      <c r="P47" s="155"/>
      <c r="Q47" s="156"/>
      <c r="R47" s="138"/>
      <c r="S47" s="46"/>
      <c r="T47" s="139"/>
      <c r="U47" s="147"/>
      <c r="V47" s="148"/>
      <c r="W47" s="151"/>
      <c r="X47" s="151"/>
      <c r="Y47" s="151"/>
      <c r="Z47" s="151"/>
      <c r="AA47" s="151"/>
      <c r="AB47" s="151"/>
      <c r="AC47" s="151"/>
      <c r="AD47" s="151"/>
      <c r="AE47" s="151"/>
      <c r="AF47" s="151"/>
      <c r="AG47" s="152"/>
      <c r="AH47" s="111"/>
    </row>
    <row r="48" spans="1:34" ht="21.95" customHeight="1" x14ac:dyDescent="0.15">
      <c r="A48" s="153"/>
      <c r="B48" s="46"/>
      <c r="C48" s="46"/>
      <c r="D48" s="46"/>
      <c r="E48" s="139"/>
      <c r="F48" s="157"/>
      <c r="G48" s="158"/>
      <c r="H48" s="158"/>
      <c r="I48" s="158"/>
      <c r="J48" s="158"/>
      <c r="K48" s="158"/>
      <c r="L48" s="158"/>
      <c r="M48" s="158"/>
      <c r="N48" s="158"/>
      <c r="O48" s="158"/>
      <c r="P48" s="158"/>
      <c r="Q48" s="159"/>
      <c r="R48" s="138"/>
      <c r="S48" s="46"/>
      <c r="T48" s="139"/>
      <c r="U48" s="75" t="s">
        <v>32</v>
      </c>
      <c r="V48" s="76"/>
      <c r="W48" s="76"/>
      <c r="X48" s="163" t="str">
        <f>IF(G50=""," 　　　- 　　　- 　　　　",X14)</f>
        <v xml:space="preserve"> 　　　- 　　　- 　　　　</v>
      </c>
      <c r="Y48" s="164"/>
      <c r="Z48" s="164"/>
      <c r="AA48" s="164"/>
      <c r="AB48" s="164"/>
      <c r="AC48" s="164"/>
      <c r="AD48" s="164"/>
      <c r="AE48" s="164"/>
      <c r="AF48" s="164"/>
      <c r="AG48" s="165"/>
      <c r="AH48" s="111"/>
    </row>
    <row r="49" spans="1:34" ht="21.95" customHeight="1" x14ac:dyDescent="0.15">
      <c r="A49" s="105"/>
      <c r="B49" s="106"/>
      <c r="C49" s="106"/>
      <c r="D49" s="106"/>
      <c r="E49" s="107"/>
      <c r="F49" s="160"/>
      <c r="G49" s="161"/>
      <c r="H49" s="161"/>
      <c r="I49" s="161"/>
      <c r="J49" s="161"/>
      <c r="K49" s="161"/>
      <c r="L49" s="161"/>
      <c r="M49" s="161"/>
      <c r="N49" s="161"/>
      <c r="O49" s="161"/>
      <c r="P49" s="161"/>
      <c r="Q49" s="162"/>
      <c r="R49" s="140"/>
      <c r="S49" s="106"/>
      <c r="T49" s="107"/>
      <c r="U49" s="96" t="s">
        <v>33</v>
      </c>
      <c r="V49" s="97"/>
      <c r="W49" s="97"/>
      <c r="X49" s="166" t="str">
        <f>IF(G50=""," 　　　- 　　　- 　　　　",X15)</f>
        <v xml:space="preserve"> 　　　- 　　　- 　　　　</v>
      </c>
      <c r="Y49" s="167"/>
      <c r="Z49" s="167"/>
      <c r="AA49" s="167"/>
      <c r="AB49" s="167"/>
      <c r="AC49" s="167"/>
      <c r="AD49" s="167"/>
      <c r="AE49" s="167"/>
      <c r="AF49" s="167"/>
      <c r="AG49" s="168"/>
      <c r="AH49" s="111"/>
    </row>
    <row r="50" spans="1:34" ht="24" customHeight="1" x14ac:dyDescent="0.15">
      <c r="A50" s="169" t="s">
        <v>22</v>
      </c>
      <c r="B50" s="170"/>
      <c r="C50" s="170"/>
      <c r="D50" s="170"/>
      <c r="E50" s="171"/>
      <c r="F50" s="172"/>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5"/>
      <c r="AH50" s="111"/>
    </row>
    <row r="51" spans="1:34" ht="48" customHeight="1" x14ac:dyDescent="0.15">
      <c r="A51" s="178" t="s">
        <v>164</v>
      </c>
      <c r="B51" s="179"/>
      <c r="C51" s="179"/>
      <c r="D51" s="179"/>
      <c r="E51" s="180"/>
      <c r="F51" s="173"/>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7"/>
      <c r="AH51" s="111"/>
    </row>
    <row r="52" spans="1:34" ht="18" customHeight="1" x14ac:dyDescent="0.15">
      <c r="A52" s="50" t="s">
        <v>17</v>
      </c>
      <c r="B52" s="51"/>
      <c r="C52" s="51"/>
      <c r="D52" s="51"/>
      <c r="E52" s="52"/>
      <c r="F52" s="108" t="s">
        <v>26</v>
      </c>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10"/>
      <c r="AH52" s="111"/>
    </row>
    <row r="53" spans="1:34" ht="60" customHeight="1" x14ac:dyDescent="0.15">
      <c r="A53" s="105"/>
      <c r="B53" s="106"/>
      <c r="C53" s="106"/>
      <c r="D53" s="106"/>
      <c r="E53" s="107"/>
      <c r="F53" s="112"/>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4"/>
      <c r="AH53" s="111"/>
    </row>
    <row r="54" spans="1:34" ht="15.95" customHeight="1" x14ac:dyDescent="0.15">
      <c r="A54" s="50" t="s">
        <v>8</v>
      </c>
      <c r="B54" s="51"/>
      <c r="C54" s="51"/>
      <c r="D54" s="51"/>
      <c r="E54" s="52"/>
      <c r="F54" s="108" t="s">
        <v>27</v>
      </c>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10"/>
      <c r="AH54" s="111"/>
    </row>
    <row r="55" spans="1:34" ht="44.1" customHeight="1" x14ac:dyDescent="0.15">
      <c r="A55" s="105"/>
      <c r="B55" s="106"/>
      <c r="C55" s="106"/>
      <c r="D55" s="106"/>
      <c r="E55" s="107"/>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4"/>
      <c r="AH55" s="111"/>
    </row>
    <row r="56" spans="1:34" ht="39.950000000000003" customHeight="1" x14ac:dyDescent="0.15">
      <c r="A56" s="115" t="s">
        <v>19</v>
      </c>
      <c r="B56" s="116"/>
      <c r="C56" s="116"/>
      <c r="D56" s="116"/>
      <c r="E56" s="117"/>
      <c r="F56" s="118" t="s">
        <v>30</v>
      </c>
      <c r="G56" s="109"/>
      <c r="H56" s="109"/>
      <c r="I56" s="119"/>
      <c r="J56" s="120" t="str">
        <f>IF(G50="","学年",J22)</f>
        <v>学年</v>
      </c>
      <c r="K56" s="121"/>
      <c r="L56" s="121"/>
      <c r="M56" s="121"/>
      <c r="N56" s="121"/>
      <c r="O56" s="122" t="str">
        <f>IF(G50="","クラス",O22)</f>
        <v>クラス</v>
      </c>
      <c r="P56" s="122"/>
      <c r="Q56" s="122"/>
      <c r="R56" s="122"/>
      <c r="S56" s="122"/>
      <c r="T56" s="123" t="str">
        <f>IF(G50="","人",T22)</f>
        <v>人</v>
      </c>
      <c r="U56" s="123"/>
      <c r="V56" s="123"/>
      <c r="W56" s="123"/>
      <c r="X56" s="2"/>
      <c r="Y56" s="118" t="s">
        <v>31</v>
      </c>
      <c r="Z56" s="109"/>
      <c r="AA56" s="109"/>
      <c r="AB56" s="119"/>
      <c r="AC56" s="124" t="str">
        <f>IF(G50="","人",AC22)</f>
        <v>人</v>
      </c>
      <c r="AD56" s="123"/>
      <c r="AE56" s="123"/>
      <c r="AF56" s="123"/>
      <c r="AG56" s="3"/>
      <c r="AH56" s="111"/>
    </row>
    <row r="57" spans="1:34" ht="24" customHeight="1" x14ac:dyDescent="0.15">
      <c r="A57" s="72" t="s">
        <v>18</v>
      </c>
      <c r="B57" s="73"/>
      <c r="C57" s="73"/>
      <c r="D57" s="73"/>
      <c r="E57" s="74"/>
      <c r="F57" s="75" t="s">
        <v>38</v>
      </c>
      <c r="G57" s="76"/>
      <c r="H57" s="76"/>
      <c r="I57" s="76"/>
      <c r="J57" s="77" t="str">
        <f t="shared" ref="J57:J62" ca="1" si="5">TEXT(TODAY(),"ggg")&amp;"　　年"</f>
        <v>平成　　年</v>
      </c>
      <c r="K57" s="77"/>
      <c r="L57" s="77"/>
      <c r="M57" s="77"/>
      <c r="N57" s="78" t="str">
        <f t="shared" ref="N57:N60" ca="1" si="6">IF(J57=TEXT(TODAY(),"ggg")&amp;"　　年","月",J57)</f>
        <v>月</v>
      </c>
      <c r="O57" s="78"/>
      <c r="P57" s="78"/>
      <c r="Q57" s="79" t="str">
        <f t="shared" ref="Q57:Q60" ca="1" si="7">IF(J57=TEXT(TODAY(),"ggg")&amp;"　　年","日",J57)</f>
        <v>日</v>
      </c>
      <c r="R57" s="79"/>
      <c r="S57" s="79"/>
      <c r="T57" s="80" t="str">
        <f t="shared" ref="T57:T60" ca="1" si="8">IF(J57=TEXT(TODAY(),"ggg")&amp;"　　年","(     )",J57)</f>
        <v>(     )</v>
      </c>
      <c r="U57" s="80"/>
      <c r="V57" s="81" t="s">
        <v>165</v>
      </c>
      <c r="W57" s="81"/>
      <c r="X57" s="81"/>
      <c r="Y57" s="81"/>
      <c r="Z57" s="81"/>
      <c r="AA57" s="27" t="s">
        <v>25</v>
      </c>
      <c r="AB57" s="125"/>
      <c r="AC57" s="125"/>
      <c r="AD57" s="125"/>
      <c r="AE57" s="125"/>
      <c r="AF57" s="125"/>
      <c r="AG57" s="5"/>
      <c r="AH57" s="111"/>
    </row>
    <row r="58" spans="1:34" ht="24" customHeight="1" x14ac:dyDescent="0.15">
      <c r="A58" s="83" t="s">
        <v>36</v>
      </c>
      <c r="B58" s="84"/>
      <c r="C58" s="84"/>
      <c r="D58" s="84"/>
      <c r="E58" s="85"/>
      <c r="F58" s="89" t="s">
        <v>39</v>
      </c>
      <c r="G58" s="90"/>
      <c r="H58" s="90"/>
      <c r="I58" s="90"/>
      <c r="J58" s="91" t="str">
        <f t="shared" ca="1" si="5"/>
        <v>平成　　年</v>
      </c>
      <c r="K58" s="91"/>
      <c r="L58" s="91"/>
      <c r="M58" s="91"/>
      <c r="N58" s="92" t="str">
        <f t="shared" ca="1" si="6"/>
        <v>月</v>
      </c>
      <c r="O58" s="92"/>
      <c r="P58" s="92"/>
      <c r="Q58" s="93" t="str">
        <f t="shared" ca="1" si="7"/>
        <v>日</v>
      </c>
      <c r="R58" s="93"/>
      <c r="S58" s="93"/>
      <c r="T58" s="94" t="str">
        <f t="shared" ca="1" si="8"/>
        <v>(     )</v>
      </c>
      <c r="U58" s="94"/>
      <c r="V58" s="95" t="s">
        <v>165</v>
      </c>
      <c r="W58" s="95"/>
      <c r="X58" s="95"/>
      <c r="Y58" s="95"/>
      <c r="Z58" s="95"/>
      <c r="AA58" s="29" t="s">
        <v>25</v>
      </c>
      <c r="AB58" s="103"/>
      <c r="AC58" s="103"/>
      <c r="AD58" s="103"/>
      <c r="AE58" s="103"/>
      <c r="AF58" s="103"/>
      <c r="AG58" s="7"/>
      <c r="AH58" s="111"/>
    </row>
    <row r="59" spans="1:34" ht="24" customHeight="1" x14ac:dyDescent="0.15">
      <c r="A59" s="86"/>
      <c r="B59" s="87"/>
      <c r="C59" s="87"/>
      <c r="D59" s="87"/>
      <c r="E59" s="88"/>
      <c r="F59" s="96" t="s">
        <v>40</v>
      </c>
      <c r="G59" s="97"/>
      <c r="H59" s="97"/>
      <c r="I59" s="97"/>
      <c r="J59" s="98" t="str">
        <f t="shared" ca="1" si="5"/>
        <v>平成　　年</v>
      </c>
      <c r="K59" s="98"/>
      <c r="L59" s="98"/>
      <c r="M59" s="98"/>
      <c r="N59" s="99" t="str">
        <f t="shared" ca="1" si="6"/>
        <v>月</v>
      </c>
      <c r="O59" s="99"/>
      <c r="P59" s="99"/>
      <c r="Q59" s="100" t="str">
        <f t="shared" ca="1" si="7"/>
        <v>日</v>
      </c>
      <c r="R59" s="100"/>
      <c r="S59" s="100"/>
      <c r="T59" s="101" t="str">
        <f t="shared" ca="1" si="8"/>
        <v>(     )</v>
      </c>
      <c r="U59" s="101"/>
      <c r="V59" s="102" t="s">
        <v>165</v>
      </c>
      <c r="W59" s="102"/>
      <c r="X59" s="102"/>
      <c r="Y59" s="102"/>
      <c r="Z59" s="102"/>
      <c r="AA59" s="28" t="s">
        <v>25</v>
      </c>
      <c r="AB59" s="104"/>
      <c r="AC59" s="104"/>
      <c r="AD59" s="104"/>
      <c r="AE59" s="104"/>
      <c r="AF59" s="104"/>
      <c r="AG59" s="9"/>
      <c r="AH59" s="111"/>
    </row>
    <row r="60" spans="1:34" ht="24" customHeight="1" x14ac:dyDescent="0.15">
      <c r="A60" s="72" t="s">
        <v>20</v>
      </c>
      <c r="B60" s="73"/>
      <c r="C60" s="73"/>
      <c r="D60" s="73"/>
      <c r="E60" s="74"/>
      <c r="F60" s="75" t="s">
        <v>38</v>
      </c>
      <c r="G60" s="76"/>
      <c r="H60" s="76"/>
      <c r="I60" s="76"/>
      <c r="J60" s="77" t="str">
        <f t="shared" ca="1" si="5"/>
        <v>平成　　年</v>
      </c>
      <c r="K60" s="77"/>
      <c r="L60" s="77"/>
      <c r="M60" s="77"/>
      <c r="N60" s="78" t="str">
        <f t="shared" ca="1" si="6"/>
        <v>月</v>
      </c>
      <c r="O60" s="78"/>
      <c r="P60" s="78"/>
      <c r="Q60" s="79" t="str">
        <f t="shared" ca="1" si="7"/>
        <v>日</v>
      </c>
      <c r="R60" s="79"/>
      <c r="S60" s="79"/>
      <c r="T60" s="80" t="str">
        <f t="shared" ca="1" si="8"/>
        <v>(     )</v>
      </c>
      <c r="U60" s="80"/>
      <c r="V60" s="81" t="s">
        <v>165</v>
      </c>
      <c r="W60" s="81"/>
      <c r="X60" s="81"/>
      <c r="Y60" s="81"/>
      <c r="Z60" s="81"/>
      <c r="AA60" s="27" t="s">
        <v>25</v>
      </c>
      <c r="AB60" s="81" t="s">
        <v>24</v>
      </c>
      <c r="AC60" s="81"/>
      <c r="AD60" s="81"/>
      <c r="AE60" s="81"/>
      <c r="AF60" s="81"/>
      <c r="AG60" s="5"/>
      <c r="AH60" s="82" t="str">
        <f ca="1">IF(N60="月","",ROW())</f>
        <v/>
      </c>
    </row>
    <row r="61" spans="1:34" ht="24" customHeight="1" x14ac:dyDescent="0.15">
      <c r="A61" s="83" t="s">
        <v>37</v>
      </c>
      <c r="B61" s="84"/>
      <c r="C61" s="84"/>
      <c r="D61" s="84"/>
      <c r="E61" s="85"/>
      <c r="F61" s="89" t="s">
        <v>39</v>
      </c>
      <c r="G61" s="90"/>
      <c r="H61" s="90"/>
      <c r="I61" s="90"/>
      <c r="J61" s="91" t="str">
        <f t="shared" ca="1" si="5"/>
        <v>平成　　年</v>
      </c>
      <c r="K61" s="91"/>
      <c r="L61" s="91"/>
      <c r="M61" s="91"/>
      <c r="N61" s="92" t="str">
        <f ca="1">IF(J61=TEXT(TODAY(),"ggg")&amp;"　　年","月",J61)</f>
        <v>月</v>
      </c>
      <c r="O61" s="92"/>
      <c r="P61" s="92"/>
      <c r="Q61" s="93" t="str">
        <f ca="1">IF(J61=TEXT(TODAY(),"ggg")&amp;"　　年","日",J61)</f>
        <v>日</v>
      </c>
      <c r="R61" s="93"/>
      <c r="S61" s="93"/>
      <c r="T61" s="94" t="str">
        <f ca="1">IF(J61=TEXT(TODAY(),"ggg")&amp;"　　年","(     )",J61)</f>
        <v>(     )</v>
      </c>
      <c r="U61" s="94"/>
      <c r="V61" s="95" t="s">
        <v>165</v>
      </c>
      <c r="W61" s="95"/>
      <c r="X61" s="95"/>
      <c r="Y61" s="95"/>
      <c r="Z61" s="95"/>
      <c r="AA61" s="29" t="s">
        <v>25</v>
      </c>
      <c r="AB61" s="95" t="s">
        <v>24</v>
      </c>
      <c r="AC61" s="95"/>
      <c r="AD61" s="95"/>
      <c r="AE61" s="95"/>
      <c r="AF61" s="95"/>
      <c r="AG61" s="7"/>
      <c r="AH61" s="82"/>
    </row>
    <row r="62" spans="1:34" ht="24" customHeight="1" x14ac:dyDescent="0.15">
      <c r="A62" s="86"/>
      <c r="B62" s="87"/>
      <c r="C62" s="87"/>
      <c r="D62" s="87"/>
      <c r="E62" s="88"/>
      <c r="F62" s="96" t="s">
        <v>40</v>
      </c>
      <c r="G62" s="97"/>
      <c r="H62" s="97"/>
      <c r="I62" s="97"/>
      <c r="J62" s="98" t="str">
        <f t="shared" ca="1" si="5"/>
        <v>平成　　年</v>
      </c>
      <c r="K62" s="98"/>
      <c r="L62" s="98"/>
      <c r="M62" s="98"/>
      <c r="N62" s="99" t="str">
        <f ca="1">IF(J62=TEXT(TODAY(),"ggg")&amp;"　　年","月",J62)</f>
        <v>月</v>
      </c>
      <c r="O62" s="99"/>
      <c r="P62" s="99"/>
      <c r="Q62" s="100" t="str">
        <f ca="1">IF(J62=TEXT(TODAY(),"ggg")&amp;"　　年","日",J62)</f>
        <v>日</v>
      </c>
      <c r="R62" s="100"/>
      <c r="S62" s="100"/>
      <c r="T62" s="101" t="str">
        <f ca="1">IF(J62=TEXT(TODAY(),"ggg")&amp;"　　年","(     )",J62)</f>
        <v>(     )</v>
      </c>
      <c r="U62" s="101"/>
      <c r="V62" s="102" t="s">
        <v>165</v>
      </c>
      <c r="W62" s="102"/>
      <c r="X62" s="102"/>
      <c r="Y62" s="102"/>
      <c r="Z62" s="102"/>
      <c r="AA62" s="28" t="s">
        <v>25</v>
      </c>
      <c r="AB62" s="102" t="s">
        <v>24</v>
      </c>
      <c r="AC62" s="102"/>
      <c r="AD62" s="102"/>
      <c r="AE62" s="102"/>
      <c r="AF62" s="102"/>
      <c r="AG62" s="9"/>
      <c r="AH62" s="82"/>
    </row>
    <row r="63" spans="1:34" ht="15.95" customHeight="1" x14ac:dyDescent="0.15">
      <c r="A63" s="50" t="s">
        <v>10</v>
      </c>
      <c r="B63" s="51"/>
      <c r="C63" s="51"/>
      <c r="D63" s="51"/>
      <c r="E63" s="52"/>
      <c r="F63" s="56" t="s">
        <v>23</v>
      </c>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8"/>
      <c r="AH63" s="82"/>
    </row>
    <row r="64" spans="1:34" ht="27.95" customHeight="1" thickBot="1" x14ac:dyDescent="0.2">
      <c r="A64" s="53"/>
      <c r="B64" s="54"/>
      <c r="C64" s="54"/>
      <c r="D64" s="54"/>
      <c r="E64" s="55"/>
      <c r="F64" s="59"/>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1"/>
      <c r="AH64" s="82"/>
    </row>
    <row r="65" spans="1:34" ht="20.100000000000001" hidden="1" customHeight="1" x14ac:dyDescent="0.15">
      <c r="A65" s="62" t="str">
        <f ca="1">IF(COUNT(J60:J62)&lt;COUNT(J57:J59),"この文字を消すと入力セルの色を消せます","")</f>
        <v/>
      </c>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3"/>
    </row>
    <row r="66" spans="1:34" ht="15.95" hidden="1" customHeight="1" x14ac:dyDescent="0.15">
      <c r="A66" s="63"/>
      <c r="B66" s="63"/>
      <c r="C66" s="63"/>
      <c r="D66" s="63"/>
      <c r="E66" s="63"/>
      <c r="F66" s="63"/>
      <c r="G66" s="63"/>
      <c r="H66" s="64"/>
      <c r="I66" s="65" t="s">
        <v>11</v>
      </c>
      <c r="J66" s="66"/>
      <c r="K66" s="67"/>
      <c r="L66" s="65" t="s">
        <v>12</v>
      </c>
      <c r="M66" s="66"/>
      <c r="N66" s="67"/>
      <c r="O66" s="65" t="s">
        <v>13</v>
      </c>
      <c r="P66" s="66"/>
      <c r="Q66" s="67"/>
      <c r="R66" s="65" t="s">
        <v>14</v>
      </c>
      <c r="S66" s="66"/>
      <c r="T66" s="67"/>
      <c r="U66" s="65" t="s">
        <v>15</v>
      </c>
      <c r="V66" s="66"/>
      <c r="W66" s="67"/>
      <c r="X66" s="65" t="s">
        <v>16</v>
      </c>
      <c r="Y66" s="66"/>
      <c r="Z66" s="67"/>
      <c r="AA66" s="68"/>
      <c r="AB66" s="63"/>
      <c r="AC66" s="63"/>
      <c r="AD66" s="63"/>
      <c r="AE66" s="63"/>
      <c r="AF66" s="63"/>
      <c r="AG66" s="63"/>
      <c r="AH66" s="63"/>
    </row>
    <row r="67" spans="1:34" ht="44.1" hidden="1" customHeight="1" x14ac:dyDescent="0.15">
      <c r="A67" s="63"/>
      <c r="B67" s="63"/>
      <c r="C67" s="63"/>
      <c r="D67" s="63"/>
      <c r="E67" s="63"/>
      <c r="F67" s="63"/>
      <c r="G67" s="63"/>
      <c r="H67" s="64"/>
      <c r="I67" s="69"/>
      <c r="J67" s="70"/>
      <c r="K67" s="71"/>
      <c r="L67" s="69"/>
      <c r="M67" s="70"/>
      <c r="N67" s="71"/>
      <c r="O67" s="69"/>
      <c r="P67" s="70"/>
      <c r="Q67" s="71"/>
      <c r="R67" s="69"/>
      <c r="S67" s="70"/>
      <c r="T67" s="71"/>
      <c r="U67" s="69"/>
      <c r="V67" s="70"/>
      <c r="W67" s="71"/>
      <c r="X67" s="69"/>
      <c r="Y67" s="70"/>
      <c r="Z67" s="71"/>
      <c r="AA67" s="68"/>
      <c r="AB67" s="63"/>
      <c r="AC67" s="63"/>
      <c r="AD67" s="63"/>
      <c r="AE67" s="63"/>
      <c r="AF67" s="63"/>
      <c r="AG67" s="63"/>
      <c r="AH67" s="63"/>
    </row>
    <row r="68" spans="1:34" ht="60" customHeight="1" x14ac:dyDescent="0.15">
      <c r="A68" s="38"/>
      <c r="B68" s="38"/>
      <c r="C68" s="38"/>
      <c r="D68" s="38"/>
      <c r="E68" s="38"/>
      <c r="F68" s="39" t="str">
        <f ca="1">IF(MONTH(TODAY())&lt;4,"[ 依頼団体名 ] ～ [ 対象者 ] までの赤色セルは必ず入力してください"&amp;CHAR(10)&amp;"[ 打合日 ] と [ 実施日 ] はなるべく第３希望まで入力してください"&amp;CHAR(10)&amp;"　※入力例 &gt;&gt; 同年の日付は [ "&amp;TEXT(TODAY(),"m/d")&amp;" ]"&amp;CHAR(10)&amp;"　　　　　 &gt;&gt; 時刻は24時間制で入力してください [ 13:30 ]","[ 依頼団体名 ] ～ [ 対象者 ] までの赤色セルは必ず入力してください"&amp;CHAR(10)&amp;"[ 打合日 ] と [ 実施日 ] はなるべく第３希望まで入力してください"&amp;CHAR(10)&amp;"　※入力例 &gt;&gt; 同年の日付は [ "&amp;TEXT(TODAY(),"m/d")&amp;" ] 来年の日付は [ "&amp;TEXT(DATE(YEAR(TODAY())+1,1,23),"yy/m/d")&amp;" ]"&amp;CHAR(10)&amp;"　　　　　 &gt;&gt; 時刻は24時間制で入力してください [ 13:30 ]")</f>
        <v>[ 依頼団体名 ] ～ [ 対象者 ] までの赤色セルは必ず入力してください
[ 打合日 ] と [ 実施日 ] はなるべく第３希望まで入力してください
　※入力例 &gt;&gt; 同年の日付は [ 5/8 ] 来年の日付は [ 20/1/23 ]
　　　　　 &gt;&gt; 時刻は24時間制で入力してください [ 13:30 ]</v>
      </c>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row>
    <row r="69" spans="1:34" s="30" customFormat="1" ht="18" customHeight="1" x14ac:dyDescent="0.15">
      <c r="A69" s="181"/>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31"/>
    </row>
    <row r="70" spans="1:34" s="30" customFormat="1" ht="30" customHeight="1" x14ac:dyDescent="0.15">
      <c r="A70" s="182" t="s">
        <v>249</v>
      </c>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4"/>
      <c r="AH70" s="63"/>
    </row>
    <row r="71" spans="1:34" s="30" customFormat="1" ht="20.100000000000001" customHeight="1" x14ac:dyDescent="0.15">
      <c r="A71" s="42"/>
      <c r="B71" s="43"/>
      <c r="C71" s="40" t="s">
        <v>0</v>
      </c>
      <c r="D71" s="40"/>
      <c r="E71" s="40"/>
      <c r="F71" s="40"/>
      <c r="G71" s="40"/>
      <c r="H71" s="40"/>
      <c r="I71" s="40"/>
      <c r="J71" s="40"/>
      <c r="K71" s="40"/>
      <c r="L71" s="40"/>
      <c r="M71" s="40"/>
      <c r="N71" s="40"/>
      <c r="O71" s="40"/>
      <c r="P71" s="40"/>
      <c r="Q71" s="40"/>
      <c r="R71" s="40"/>
      <c r="S71" s="40"/>
      <c r="T71" s="40"/>
      <c r="U71" s="40"/>
      <c r="V71" s="40"/>
      <c r="W71" s="46"/>
      <c r="X71" s="46"/>
      <c r="Y71" s="46"/>
      <c r="Z71" s="46" t="s">
        <v>268</v>
      </c>
      <c r="AA71" s="46"/>
      <c r="AB71" s="46"/>
      <c r="AC71" s="46"/>
      <c r="AD71" s="46"/>
      <c r="AE71" s="46"/>
      <c r="AF71" s="46"/>
      <c r="AG71" s="48"/>
      <c r="AH71" s="63"/>
    </row>
    <row r="72" spans="1:34" s="30" customFormat="1" ht="20.100000000000001" customHeight="1" x14ac:dyDescent="0.15">
      <c r="A72" s="44"/>
      <c r="B72" s="45"/>
      <c r="C72" s="41" t="s">
        <v>34</v>
      </c>
      <c r="D72" s="41"/>
      <c r="E72" s="41"/>
      <c r="F72" s="41"/>
      <c r="G72" s="41"/>
      <c r="H72" s="41"/>
      <c r="I72" s="41"/>
      <c r="J72" s="41"/>
      <c r="K72" s="41"/>
      <c r="L72" s="41"/>
      <c r="M72" s="41"/>
      <c r="N72" s="41"/>
      <c r="O72" s="41"/>
      <c r="P72" s="41"/>
      <c r="Q72" s="41"/>
      <c r="R72" s="41"/>
      <c r="S72" s="41"/>
      <c r="T72" s="41"/>
      <c r="U72" s="41"/>
      <c r="V72" s="41"/>
      <c r="W72" s="47"/>
      <c r="X72" s="47"/>
      <c r="Y72" s="47"/>
      <c r="Z72" s="47" t="s">
        <v>259</v>
      </c>
      <c r="AA72" s="47"/>
      <c r="AB72" s="47"/>
      <c r="AC72" s="47"/>
      <c r="AD72" s="47"/>
      <c r="AE72" s="47"/>
      <c r="AF72" s="47"/>
      <c r="AG72" s="49"/>
      <c r="AH72" s="63"/>
    </row>
    <row r="73" spans="1:34" s="30" customFormat="1" ht="48" customHeight="1" x14ac:dyDescent="0.15">
      <c r="A73" s="185" t="s">
        <v>1</v>
      </c>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63"/>
    </row>
    <row r="74" spans="1:34" s="30" customFormat="1" ht="18" customHeight="1" x14ac:dyDescent="0.15">
      <c r="A74" s="181" t="s">
        <v>21</v>
      </c>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63"/>
    </row>
    <row r="75" spans="1:34" s="30" customFormat="1" ht="36" customHeight="1" x14ac:dyDescent="0.15">
      <c r="A75" s="186" t="s">
        <v>2</v>
      </c>
      <c r="B75" s="186"/>
      <c r="C75" s="186"/>
      <c r="D75" s="186"/>
      <c r="E75" s="186"/>
      <c r="F75" s="187" t="str">
        <f ca="1">TEXT(TODAY(),"ggg")&amp;"　　　年　　　月　　　日 (　　　)"</f>
        <v>平成　　　年　　　月　　　日 (　　　)</v>
      </c>
      <c r="G75" s="187"/>
      <c r="H75" s="187"/>
      <c r="I75" s="187"/>
      <c r="J75" s="187"/>
      <c r="K75" s="187"/>
      <c r="L75" s="187"/>
      <c r="M75" s="187"/>
      <c r="N75" s="187"/>
      <c r="O75" s="187"/>
      <c r="P75" s="187"/>
      <c r="Q75" s="187"/>
      <c r="R75" s="187"/>
      <c r="S75" s="187"/>
      <c r="T75" s="187"/>
      <c r="U75" s="187"/>
      <c r="V75" s="186" t="s">
        <v>3</v>
      </c>
      <c r="W75" s="186"/>
      <c r="X75" s="186"/>
      <c r="Y75" s="186"/>
      <c r="Z75" s="186"/>
      <c r="AA75" s="188"/>
      <c r="AB75" s="188"/>
      <c r="AC75" s="188"/>
      <c r="AD75" s="188"/>
      <c r="AE75" s="188"/>
      <c r="AF75" s="188"/>
      <c r="AG75" s="188"/>
      <c r="AH75" s="63"/>
    </row>
    <row r="76" spans="1:34" s="30" customFormat="1" ht="12" customHeight="1" x14ac:dyDescent="0.15">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63"/>
    </row>
    <row r="77" spans="1:34" s="30" customFormat="1" ht="24" customHeight="1" thickBot="1" x14ac:dyDescent="0.2">
      <c r="A77" s="190" t="s">
        <v>35</v>
      </c>
      <c r="B77" s="190"/>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63"/>
    </row>
    <row r="78" spans="1:34" s="30" customFormat="1" ht="30" customHeight="1" x14ac:dyDescent="0.15">
      <c r="A78" s="126" t="s">
        <v>4</v>
      </c>
      <c r="B78" s="127"/>
      <c r="C78" s="127"/>
      <c r="D78" s="127"/>
      <c r="E78" s="128"/>
      <c r="F78" s="19"/>
      <c r="G78" s="129" t="str">
        <f>IF(G84="","",G44)</f>
        <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30"/>
      <c r="AH78" s="111"/>
    </row>
    <row r="79" spans="1:34" s="30" customFormat="1" ht="21.95" customHeight="1" x14ac:dyDescent="0.15">
      <c r="A79" s="50" t="s">
        <v>5</v>
      </c>
      <c r="B79" s="51"/>
      <c r="C79" s="51"/>
      <c r="D79" s="51"/>
      <c r="E79" s="52"/>
      <c r="F79" s="131" t="str">
        <f>IF(F47=F81,F45,PHONETIC(F81))</f>
        <v/>
      </c>
      <c r="G79" s="132"/>
      <c r="H79" s="132"/>
      <c r="I79" s="132"/>
      <c r="J79" s="132"/>
      <c r="K79" s="132"/>
      <c r="L79" s="132"/>
      <c r="M79" s="132"/>
      <c r="N79" s="132"/>
      <c r="O79" s="132"/>
      <c r="P79" s="132"/>
      <c r="Q79" s="133"/>
      <c r="R79" s="137" t="s">
        <v>7</v>
      </c>
      <c r="S79" s="51"/>
      <c r="T79" s="52"/>
      <c r="U79" s="141" t="s">
        <v>163</v>
      </c>
      <c r="V79" s="142"/>
      <c r="W79" s="142"/>
      <c r="X79" s="143" t="str">
        <f>IF(G84="","",X45)</f>
        <v/>
      </c>
      <c r="Y79" s="143"/>
      <c r="Z79" s="143"/>
      <c r="AA79" s="143"/>
      <c r="AB79" s="143"/>
      <c r="AC79" s="143"/>
      <c r="AD79" s="143"/>
      <c r="AE79" s="143"/>
      <c r="AF79" s="143"/>
      <c r="AG79" s="144"/>
      <c r="AH79" s="111"/>
    </row>
    <row r="80" spans="1:34" s="30" customFormat="1" ht="12" customHeight="1" x14ac:dyDescent="0.15">
      <c r="A80" s="105"/>
      <c r="B80" s="106"/>
      <c r="C80" s="106"/>
      <c r="D80" s="106"/>
      <c r="E80" s="107"/>
      <c r="F80" s="134"/>
      <c r="G80" s="135"/>
      <c r="H80" s="135"/>
      <c r="I80" s="135"/>
      <c r="J80" s="135"/>
      <c r="K80" s="135"/>
      <c r="L80" s="135"/>
      <c r="M80" s="135"/>
      <c r="N80" s="135"/>
      <c r="O80" s="135"/>
      <c r="P80" s="135"/>
      <c r="Q80" s="136"/>
      <c r="R80" s="138"/>
      <c r="S80" s="46"/>
      <c r="T80" s="139"/>
      <c r="U80" s="145"/>
      <c r="V80" s="146"/>
      <c r="W80" s="149" t="str">
        <f>IF(G84="","",W46)</f>
        <v/>
      </c>
      <c r="X80" s="149"/>
      <c r="Y80" s="149"/>
      <c r="Z80" s="149"/>
      <c r="AA80" s="149"/>
      <c r="AB80" s="149"/>
      <c r="AC80" s="149"/>
      <c r="AD80" s="149"/>
      <c r="AE80" s="149"/>
      <c r="AF80" s="149"/>
      <c r="AG80" s="150"/>
      <c r="AH80" s="111"/>
    </row>
    <row r="81" spans="1:34" s="30" customFormat="1" ht="12" customHeight="1" x14ac:dyDescent="0.15">
      <c r="A81" s="50" t="s">
        <v>6</v>
      </c>
      <c r="B81" s="51"/>
      <c r="C81" s="51"/>
      <c r="D81" s="51"/>
      <c r="E81" s="52"/>
      <c r="F81" s="154" t="str">
        <f>IF(G84="","",F47)</f>
        <v/>
      </c>
      <c r="G81" s="155"/>
      <c r="H81" s="155"/>
      <c r="I81" s="155"/>
      <c r="J81" s="155"/>
      <c r="K81" s="155"/>
      <c r="L81" s="155"/>
      <c r="M81" s="155"/>
      <c r="N81" s="155"/>
      <c r="O81" s="155"/>
      <c r="P81" s="155"/>
      <c r="Q81" s="156"/>
      <c r="R81" s="138"/>
      <c r="S81" s="46"/>
      <c r="T81" s="139"/>
      <c r="U81" s="147"/>
      <c r="V81" s="148"/>
      <c r="W81" s="151"/>
      <c r="X81" s="151"/>
      <c r="Y81" s="151"/>
      <c r="Z81" s="151"/>
      <c r="AA81" s="151"/>
      <c r="AB81" s="151"/>
      <c r="AC81" s="151"/>
      <c r="AD81" s="151"/>
      <c r="AE81" s="151"/>
      <c r="AF81" s="151"/>
      <c r="AG81" s="152"/>
      <c r="AH81" s="111"/>
    </row>
    <row r="82" spans="1:34" s="30" customFormat="1" ht="21.95" customHeight="1" x14ac:dyDescent="0.15">
      <c r="A82" s="153"/>
      <c r="B82" s="46"/>
      <c r="C82" s="46"/>
      <c r="D82" s="46"/>
      <c r="E82" s="139"/>
      <c r="F82" s="157"/>
      <c r="G82" s="158"/>
      <c r="H82" s="158"/>
      <c r="I82" s="158"/>
      <c r="J82" s="158"/>
      <c r="K82" s="158"/>
      <c r="L82" s="158"/>
      <c r="M82" s="158"/>
      <c r="N82" s="158"/>
      <c r="O82" s="158"/>
      <c r="P82" s="158"/>
      <c r="Q82" s="159"/>
      <c r="R82" s="138"/>
      <c r="S82" s="46"/>
      <c r="T82" s="139"/>
      <c r="U82" s="75" t="s">
        <v>32</v>
      </c>
      <c r="V82" s="76"/>
      <c r="W82" s="76"/>
      <c r="X82" s="163" t="str">
        <f>IF(G84=""," 　　　- 　　　- 　　　　",X48)</f>
        <v xml:space="preserve"> 　　　- 　　　- 　　　　</v>
      </c>
      <c r="Y82" s="164"/>
      <c r="Z82" s="164"/>
      <c r="AA82" s="164"/>
      <c r="AB82" s="164"/>
      <c r="AC82" s="164"/>
      <c r="AD82" s="164"/>
      <c r="AE82" s="164"/>
      <c r="AF82" s="164"/>
      <c r="AG82" s="165"/>
      <c r="AH82" s="111"/>
    </row>
    <row r="83" spans="1:34" s="30" customFormat="1" ht="21.95" customHeight="1" x14ac:dyDescent="0.15">
      <c r="A83" s="105"/>
      <c r="B83" s="106"/>
      <c r="C83" s="106"/>
      <c r="D83" s="106"/>
      <c r="E83" s="107"/>
      <c r="F83" s="160"/>
      <c r="G83" s="161"/>
      <c r="H83" s="161"/>
      <c r="I83" s="161"/>
      <c r="J83" s="161"/>
      <c r="K83" s="161"/>
      <c r="L83" s="161"/>
      <c r="M83" s="161"/>
      <c r="N83" s="161"/>
      <c r="O83" s="161"/>
      <c r="P83" s="161"/>
      <c r="Q83" s="162"/>
      <c r="R83" s="140"/>
      <c r="S83" s="106"/>
      <c r="T83" s="107"/>
      <c r="U83" s="96" t="s">
        <v>33</v>
      </c>
      <c r="V83" s="97"/>
      <c r="W83" s="97"/>
      <c r="X83" s="166" t="str">
        <f>IF(G84=""," 　　　- 　　　- 　　　　",X49)</f>
        <v xml:space="preserve"> 　　　- 　　　- 　　　　</v>
      </c>
      <c r="Y83" s="167"/>
      <c r="Z83" s="167"/>
      <c r="AA83" s="167"/>
      <c r="AB83" s="167"/>
      <c r="AC83" s="167"/>
      <c r="AD83" s="167"/>
      <c r="AE83" s="167"/>
      <c r="AF83" s="167"/>
      <c r="AG83" s="168"/>
      <c r="AH83" s="111"/>
    </row>
    <row r="84" spans="1:34" s="30" customFormat="1" ht="24" customHeight="1" x14ac:dyDescent="0.15">
      <c r="A84" s="169" t="s">
        <v>22</v>
      </c>
      <c r="B84" s="170"/>
      <c r="C84" s="170"/>
      <c r="D84" s="170"/>
      <c r="E84" s="171"/>
      <c r="F84" s="172"/>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5"/>
      <c r="AH84" s="111"/>
    </row>
    <row r="85" spans="1:34" s="30" customFormat="1" ht="48" customHeight="1" x14ac:dyDescent="0.15">
      <c r="A85" s="178" t="s">
        <v>164</v>
      </c>
      <c r="B85" s="179"/>
      <c r="C85" s="179"/>
      <c r="D85" s="179"/>
      <c r="E85" s="180"/>
      <c r="F85" s="173"/>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7"/>
      <c r="AH85" s="111"/>
    </row>
    <row r="86" spans="1:34" s="30" customFormat="1" ht="18" customHeight="1" x14ac:dyDescent="0.15">
      <c r="A86" s="50" t="s">
        <v>17</v>
      </c>
      <c r="B86" s="51"/>
      <c r="C86" s="51"/>
      <c r="D86" s="51"/>
      <c r="E86" s="52"/>
      <c r="F86" s="108" t="s">
        <v>26</v>
      </c>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10"/>
      <c r="AH86" s="111"/>
    </row>
    <row r="87" spans="1:34" s="30" customFormat="1" ht="60" customHeight="1" x14ac:dyDescent="0.15">
      <c r="A87" s="105"/>
      <c r="B87" s="106"/>
      <c r="C87" s="106"/>
      <c r="D87" s="106"/>
      <c r="E87" s="107"/>
      <c r="F87" s="112"/>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4"/>
      <c r="AH87" s="111"/>
    </row>
    <row r="88" spans="1:34" s="30" customFormat="1" ht="15.95" customHeight="1" x14ac:dyDescent="0.15">
      <c r="A88" s="50" t="s">
        <v>8</v>
      </c>
      <c r="B88" s="51"/>
      <c r="C88" s="51"/>
      <c r="D88" s="51"/>
      <c r="E88" s="52"/>
      <c r="F88" s="108" t="s">
        <v>27</v>
      </c>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10"/>
      <c r="AH88" s="111"/>
    </row>
    <row r="89" spans="1:34" s="30" customFormat="1" ht="44.1" customHeight="1" x14ac:dyDescent="0.15">
      <c r="A89" s="105"/>
      <c r="B89" s="106"/>
      <c r="C89" s="106"/>
      <c r="D89" s="106"/>
      <c r="E89" s="107"/>
      <c r="F89" s="112"/>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4"/>
      <c r="AH89" s="111"/>
    </row>
    <row r="90" spans="1:34" s="30" customFormat="1" ht="39.950000000000003" customHeight="1" x14ac:dyDescent="0.15">
      <c r="A90" s="115" t="s">
        <v>19</v>
      </c>
      <c r="B90" s="116"/>
      <c r="C90" s="116"/>
      <c r="D90" s="116"/>
      <c r="E90" s="117"/>
      <c r="F90" s="118" t="s">
        <v>30</v>
      </c>
      <c r="G90" s="109"/>
      <c r="H90" s="109"/>
      <c r="I90" s="119"/>
      <c r="J90" s="120" t="str">
        <f>IF(G84="","学年",J56)</f>
        <v>学年</v>
      </c>
      <c r="K90" s="121"/>
      <c r="L90" s="121"/>
      <c r="M90" s="121"/>
      <c r="N90" s="121"/>
      <c r="O90" s="122" t="str">
        <f>IF(G84="","クラス",O56)</f>
        <v>クラス</v>
      </c>
      <c r="P90" s="122"/>
      <c r="Q90" s="122"/>
      <c r="R90" s="122"/>
      <c r="S90" s="122"/>
      <c r="T90" s="123" t="str">
        <f>IF(G84="","人",T56)</f>
        <v>人</v>
      </c>
      <c r="U90" s="123"/>
      <c r="V90" s="123"/>
      <c r="W90" s="123"/>
      <c r="X90" s="2"/>
      <c r="Y90" s="118" t="s">
        <v>260</v>
      </c>
      <c r="Z90" s="109"/>
      <c r="AA90" s="109"/>
      <c r="AB90" s="119"/>
      <c r="AC90" s="124" t="str">
        <f>IF(G84="","人",AC56)</f>
        <v>人</v>
      </c>
      <c r="AD90" s="123"/>
      <c r="AE90" s="123"/>
      <c r="AF90" s="123"/>
      <c r="AG90" s="3"/>
      <c r="AH90" s="111"/>
    </row>
    <row r="91" spans="1:34" s="30" customFormat="1" ht="24" customHeight="1" x14ac:dyDescent="0.15">
      <c r="A91" s="72" t="s">
        <v>18</v>
      </c>
      <c r="B91" s="73"/>
      <c r="C91" s="73"/>
      <c r="D91" s="73"/>
      <c r="E91" s="74"/>
      <c r="F91" s="75" t="s">
        <v>38</v>
      </c>
      <c r="G91" s="76"/>
      <c r="H91" s="76"/>
      <c r="I91" s="76"/>
      <c r="J91" s="77" t="str">
        <f t="shared" ref="J91:J96" ca="1" si="9">TEXT(TODAY(),"ggg")&amp;"　　年"</f>
        <v>平成　　年</v>
      </c>
      <c r="K91" s="77"/>
      <c r="L91" s="77"/>
      <c r="M91" s="77"/>
      <c r="N91" s="78" t="str">
        <f t="shared" ref="N91:N94" ca="1" si="10">IF(J91=TEXT(TODAY(),"ggg")&amp;"　　年","月",J91)</f>
        <v>月</v>
      </c>
      <c r="O91" s="78"/>
      <c r="P91" s="78"/>
      <c r="Q91" s="79" t="str">
        <f t="shared" ref="Q91:Q94" ca="1" si="11">IF(J91=TEXT(TODAY(),"ggg")&amp;"　　年","日",J91)</f>
        <v>日</v>
      </c>
      <c r="R91" s="79"/>
      <c r="S91" s="79"/>
      <c r="T91" s="80" t="str">
        <f t="shared" ref="T91:T94" ca="1" si="12">IF(J91=TEXT(TODAY(),"ggg")&amp;"　　年","(     )",J91)</f>
        <v>(     )</v>
      </c>
      <c r="U91" s="80"/>
      <c r="V91" s="81" t="s">
        <v>165</v>
      </c>
      <c r="W91" s="81"/>
      <c r="X91" s="81"/>
      <c r="Y91" s="81"/>
      <c r="Z91" s="81"/>
      <c r="AA91" s="27" t="s">
        <v>25</v>
      </c>
      <c r="AB91" s="125"/>
      <c r="AC91" s="125"/>
      <c r="AD91" s="125"/>
      <c r="AE91" s="125"/>
      <c r="AF91" s="125"/>
      <c r="AG91" s="5"/>
      <c r="AH91" s="111"/>
    </row>
    <row r="92" spans="1:34" s="30" customFormat="1" ht="24" customHeight="1" x14ac:dyDescent="0.15">
      <c r="A92" s="83" t="s">
        <v>36</v>
      </c>
      <c r="B92" s="84"/>
      <c r="C92" s="84"/>
      <c r="D92" s="84"/>
      <c r="E92" s="85"/>
      <c r="F92" s="89" t="s">
        <v>39</v>
      </c>
      <c r="G92" s="90"/>
      <c r="H92" s="90"/>
      <c r="I92" s="90"/>
      <c r="J92" s="91" t="str">
        <f t="shared" ca="1" si="9"/>
        <v>平成　　年</v>
      </c>
      <c r="K92" s="91"/>
      <c r="L92" s="91"/>
      <c r="M92" s="91"/>
      <c r="N92" s="92" t="str">
        <f t="shared" ca="1" si="10"/>
        <v>月</v>
      </c>
      <c r="O92" s="92"/>
      <c r="P92" s="92"/>
      <c r="Q92" s="93" t="str">
        <f t="shared" ca="1" si="11"/>
        <v>日</v>
      </c>
      <c r="R92" s="93"/>
      <c r="S92" s="93"/>
      <c r="T92" s="94" t="str">
        <f t="shared" ca="1" si="12"/>
        <v>(     )</v>
      </c>
      <c r="U92" s="94"/>
      <c r="V92" s="95" t="s">
        <v>165</v>
      </c>
      <c r="W92" s="95"/>
      <c r="X92" s="95"/>
      <c r="Y92" s="95"/>
      <c r="Z92" s="95"/>
      <c r="AA92" s="29" t="s">
        <v>25</v>
      </c>
      <c r="AB92" s="103"/>
      <c r="AC92" s="103"/>
      <c r="AD92" s="103"/>
      <c r="AE92" s="103"/>
      <c r="AF92" s="103"/>
      <c r="AG92" s="7"/>
      <c r="AH92" s="111"/>
    </row>
    <row r="93" spans="1:34" s="30" customFormat="1" ht="24" customHeight="1" x14ac:dyDescent="0.15">
      <c r="A93" s="86"/>
      <c r="B93" s="87"/>
      <c r="C93" s="87"/>
      <c r="D93" s="87"/>
      <c r="E93" s="88"/>
      <c r="F93" s="96" t="s">
        <v>40</v>
      </c>
      <c r="G93" s="97"/>
      <c r="H93" s="97"/>
      <c r="I93" s="97"/>
      <c r="J93" s="98" t="str">
        <f t="shared" ca="1" si="9"/>
        <v>平成　　年</v>
      </c>
      <c r="K93" s="98"/>
      <c r="L93" s="98"/>
      <c r="M93" s="98"/>
      <c r="N93" s="99" t="str">
        <f t="shared" ca="1" si="10"/>
        <v>月</v>
      </c>
      <c r="O93" s="99"/>
      <c r="P93" s="99"/>
      <c r="Q93" s="100" t="str">
        <f t="shared" ca="1" si="11"/>
        <v>日</v>
      </c>
      <c r="R93" s="100"/>
      <c r="S93" s="100"/>
      <c r="T93" s="101" t="str">
        <f t="shared" ca="1" si="12"/>
        <v>(     )</v>
      </c>
      <c r="U93" s="101"/>
      <c r="V93" s="102" t="s">
        <v>165</v>
      </c>
      <c r="W93" s="102"/>
      <c r="X93" s="102"/>
      <c r="Y93" s="102"/>
      <c r="Z93" s="102"/>
      <c r="AA93" s="28" t="s">
        <v>25</v>
      </c>
      <c r="AB93" s="104"/>
      <c r="AC93" s="104"/>
      <c r="AD93" s="104"/>
      <c r="AE93" s="104"/>
      <c r="AF93" s="104"/>
      <c r="AG93" s="9"/>
      <c r="AH93" s="111"/>
    </row>
    <row r="94" spans="1:34" s="30" customFormat="1" ht="24" customHeight="1" x14ac:dyDescent="0.15">
      <c r="A94" s="72" t="s">
        <v>20</v>
      </c>
      <c r="B94" s="73"/>
      <c r="C94" s="73"/>
      <c r="D94" s="73"/>
      <c r="E94" s="74"/>
      <c r="F94" s="75" t="s">
        <v>38</v>
      </c>
      <c r="G94" s="76"/>
      <c r="H94" s="76"/>
      <c r="I94" s="76"/>
      <c r="J94" s="77" t="str">
        <f t="shared" ca="1" si="9"/>
        <v>平成　　年</v>
      </c>
      <c r="K94" s="77"/>
      <c r="L94" s="77"/>
      <c r="M94" s="77"/>
      <c r="N94" s="78" t="str">
        <f t="shared" ca="1" si="10"/>
        <v>月</v>
      </c>
      <c r="O94" s="78"/>
      <c r="P94" s="78"/>
      <c r="Q94" s="79" t="str">
        <f t="shared" ca="1" si="11"/>
        <v>日</v>
      </c>
      <c r="R94" s="79"/>
      <c r="S94" s="79"/>
      <c r="T94" s="80" t="str">
        <f t="shared" ca="1" si="12"/>
        <v>(     )</v>
      </c>
      <c r="U94" s="80"/>
      <c r="V94" s="81" t="s">
        <v>165</v>
      </c>
      <c r="W94" s="81"/>
      <c r="X94" s="81"/>
      <c r="Y94" s="81"/>
      <c r="Z94" s="81"/>
      <c r="AA94" s="27" t="s">
        <v>25</v>
      </c>
      <c r="AB94" s="81" t="s">
        <v>24</v>
      </c>
      <c r="AC94" s="81"/>
      <c r="AD94" s="81"/>
      <c r="AE94" s="81"/>
      <c r="AF94" s="81"/>
      <c r="AG94" s="5"/>
      <c r="AH94" s="82" t="str">
        <f ca="1">IF(N94="月","",ROW())</f>
        <v/>
      </c>
    </row>
    <row r="95" spans="1:34" s="30" customFormat="1" ht="24" customHeight="1" x14ac:dyDescent="0.15">
      <c r="A95" s="83" t="s">
        <v>37</v>
      </c>
      <c r="B95" s="84"/>
      <c r="C95" s="84"/>
      <c r="D95" s="84"/>
      <c r="E95" s="85"/>
      <c r="F95" s="89" t="s">
        <v>39</v>
      </c>
      <c r="G95" s="90"/>
      <c r="H95" s="90"/>
      <c r="I95" s="90"/>
      <c r="J95" s="91" t="str">
        <f t="shared" ca="1" si="9"/>
        <v>平成　　年</v>
      </c>
      <c r="K95" s="91"/>
      <c r="L95" s="91"/>
      <c r="M95" s="91"/>
      <c r="N95" s="92" t="str">
        <f ca="1">IF(J95=TEXT(TODAY(),"ggg")&amp;"　　年","月",J95)</f>
        <v>月</v>
      </c>
      <c r="O95" s="92"/>
      <c r="P95" s="92"/>
      <c r="Q95" s="93" t="str">
        <f ca="1">IF(J95=TEXT(TODAY(),"ggg")&amp;"　　年","日",J95)</f>
        <v>日</v>
      </c>
      <c r="R95" s="93"/>
      <c r="S95" s="93"/>
      <c r="T95" s="94" t="str">
        <f ca="1">IF(J95=TEXT(TODAY(),"ggg")&amp;"　　年","(     )",J95)</f>
        <v>(     )</v>
      </c>
      <c r="U95" s="94"/>
      <c r="V95" s="95" t="s">
        <v>165</v>
      </c>
      <c r="W95" s="95"/>
      <c r="X95" s="95"/>
      <c r="Y95" s="95"/>
      <c r="Z95" s="95"/>
      <c r="AA95" s="29" t="s">
        <v>25</v>
      </c>
      <c r="AB95" s="95" t="s">
        <v>24</v>
      </c>
      <c r="AC95" s="95"/>
      <c r="AD95" s="95"/>
      <c r="AE95" s="95"/>
      <c r="AF95" s="95"/>
      <c r="AG95" s="7"/>
      <c r="AH95" s="82"/>
    </row>
    <row r="96" spans="1:34" s="30" customFormat="1" ht="24" customHeight="1" x14ac:dyDescent="0.15">
      <c r="A96" s="86"/>
      <c r="B96" s="87"/>
      <c r="C96" s="87"/>
      <c r="D96" s="87"/>
      <c r="E96" s="88"/>
      <c r="F96" s="96" t="s">
        <v>40</v>
      </c>
      <c r="G96" s="97"/>
      <c r="H96" s="97"/>
      <c r="I96" s="97"/>
      <c r="J96" s="98" t="str">
        <f t="shared" ca="1" si="9"/>
        <v>平成　　年</v>
      </c>
      <c r="K96" s="98"/>
      <c r="L96" s="98"/>
      <c r="M96" s="98"/>
      <c r="N96" s="99" t="str">
        <f ca="1">IF(J96=TEXT(TODAY(),"ggg")&amp;"　　年","月",J96)</f>
        <v>月</v>
      </c>
      <c r="O96" s="99"/>
      <c r="P96" s="99"/>
      <c r="Q96" s="100" t="str">
        <f ca="1">IF(J96=TEXT(TODAY(),"ggg")&amp;"　　年","日",J96)</f>
        <v>日</v>
      </c>
      <c r="R96" s="100"/>
      <c r="S96" s="100"/>
      <c r="T96" s="101" t="str">
        <f ca="1">IF(J96=TEXT(TODAY(),"ggg")&amp;"　　年","(     )",J96)</f>
        <v>(     )</v>
      </c>
      <c r="U96" s="101"/>
      <c r="V96" s="102" t="s">
        <v>165</v>
      </c>
      <c r="W96" s="102"/>
      <c r="X96" s="102"/>
      <c r="Y96" s="102"/>
      <c r="Z96" s="102"/>
      <c r="AA96" s="28" t="s">
        <v>25</v>
      </c>
      <c r="AB96" s="102" t="s">
        <v>24</v>
      </c>
      <c r="AC96" s="102"/>
      <c r="AD96" s="102"/>
      <c r="AE96" s="102"/>
      <c r="AF96" s="102"/>
      <c r="AG96" s="9"/>
      <c r="AH96" s="82"/>
    </row>
    <row r="97" spans="1:34" s="30" customFormat="1" ht="15.95" customHeight="1" x14ac:dyDescent="0.15">
      <c r="A97" s="50" t="s">
        <v>10</v>
      </c>
      <c r="B97" s="51"/>
      <c r="C97" s="51"/>
      <c r="D97" s="51"/>
      <c r="E97" s="52"/>
      <c r="F97" s="56" t="s">
        <v>23</v>
      </c>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8"/>
      <c r="AH97" s="82"/>
    </row>
    <row r="98" spans="1:34" s="30" customFormat="1" ht="27.95" customHeight="1" thickBot="1" x14ac:dyDescent="0.2">
      <c r="A98" s="53"/>
      <c r="B98" s="54"/>
      <c r="C98" s="54"/>
      <c r="D98" s="54"/>
      <c r="E98" s="55"/>
      <c r="F98" s="59"/>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1"/>
      <c r="AH98" s="82"/>
    </row>
    <row r="99" spans="1:34" s="30" customFormat="1" ht="20.100000000000001" hidden="1" customHeight="1" x14ac:dyDescent="0.15">
      <c r="A99" s="62" t="str">
        <f ca="1">IF(COUNT(J94:J96)&lt;COUNT(J91:J93),"この文字を消すと入力セルの色を消せます","")</f>
        <v/>
      </c>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3"/>
    </row>
    <row r="100" spans="1:34" s="30" customFormat="1" ht="15.95" hidden="1" customHeight="1" x14ac:dyDescent="0.15">
      <c r="A100" s="63"/>
      <c r="B100" s="63"/>
      <c r="C100" s="63"/>
      <c r="D100" s="63"/>
      <c r="E100" s="63"/>
      <c r="F100" s="63"/>
      <c r="G100" s="63"/>
      <c r="H100" s="64"/>
      <c r="I100" s="65" t="s">
        <v>11</v>
      </c>
      <c r="J100" s="66"/>
      <c r="K100" s="67"/>
      <c r="L100" s="65" t="s">
        <v>12</v>
      </c>
      <c r="M100" s="66"/>
      <c r="N100" s="67"/>
      <c r="O100" s="65" t="s">
        <v>13</v>
      </c>
      <c r="P100" s="66"/>
      <c r="Q100" s="67"/>
      <c r="R100" s="65" t="s">
        <v>14</v>
      </c>
      <c r="S100" s="66"/>
      <c r="T100" s="67"/>
      <c r="U100" s="65" t="s">
        <v>15</v>
      </c>
      <c r="V100" s="66"/>
      <c r="W100" s="67"/>
      <c r="X100" s="65" t="s">
        <v>16</v>
      </c>
      <c r="Y100" s="66"/>
      <c r="Z100" s="67"/>
      <c r="AA100" s="68"/>
      <c r="AB100" s="63"/>
      <c r="AC100" s="63"/>
      <c r="AD100" s="63"/>
      <c r="AE100" s="63"/>
      <c r="AF100" s="63"/>
      <c r="AG100" s="63"/>
      <c r="AH100" s="63"/>
    </row>
    <row r="101" spans="1:34" s="30" customFormat="1" ht="44.1" hidden="1" customHeight="1" x14ac:dyDescent="0.15">
      <c r="A101" s="63"/>
      <c r="B101" s="63"/>
      <c r="C101" s="63"/>
      <c r="D101" s="63"/>
      <c r="E101" s="63"/>
      <c r="F101" s="63"/>
      <c r="G101" s="63"/>
      <c r="H101" s="64"/>
      <c r="I101" s="69"/>
      <c r="J101" s="70"/>
      <c r="K101" s="71"/>
      <c r="L101" s="69"/>
      <c r="M101" s="70"/>
      <c r="N101" s="71"/>
      <c r="O101" s="69"/>
      <c r="P101" s="70"/>
      <c r="Q101" s="71"/>
      <c r="R101" s="69"/>
      <c r="S101" s="70"/>
      <c r="T101" s="71"/>
      <c r="U101" s="69"/>
      <c r="V101" s="70"/>
      <c r="W101" s="71"/>
      <c r="X101" s="69"/>
      <c r="Y101" s="70"/>
      <c r="Z101" s="71"/>
      <c r="AA101" s="68"/>
      <c r="AB101" s="63"/>
      <c r="AC101" s="63"/>
      <c r="AD101" s="63"/>
      <c r="AE101" s="63"/>
      <c r="AF101" s="63"/>
      <c r="AG101" s="63"/>
      <c r="AH101" s="63"/>
    </row>
    <row r="102" spans="1:34" s="30" customFormat="1" ht="60" customHeight="1" x14ac:dyDescent="0.15">
      <c r="A102" s="38"/>
      <c r="B102" s="38"/>
      <c r="C102" s="38"/>
      <c r="D102" s="38"/>
      <c r="E102" s="38"/>
      <c r="F102" s="39" t="str">
        <f ca="1">IF(MONTH(TODAY())&lt;4,"[ 依頼団体名 ] ～ [ 対象者 ] までの赤色セルは必ず入力してください"&amp;CHAR(10)&amp;"[ 打合日 ] と [ 実施日 ] はなるべく第３希望まで入力してください"&amp;CHAR(10)&amp;"　※入力例 &gt;&gt; 同年の日付は [ "&amp;TEXT(TODAY(),"m/d")&amp;" ]"&amp;CHAR(10)&amp;"　　　　　 &gt;&gt; 時刻は24時間制で入力してください [ 13:30 ]","[ 依頼団体名 ] ～ [ 対象者 ] までの赤色セルは必ず入力してください"&amp;CHAR(10)&amp;"[ 打合日 ] と [ 実施日 ] はなるべく第３希望まで入力してください"&amp;CHAR(10)&amp;"　※入力例 &gt;&gt; 同年の日付は [ "&amp;TEXT(TODAY(),"m/d")&amp;" ] 来年の日付は [ "&amp;TEXT(DATE(YEAR(TODAY())+1,1,23),"yy/m/d")&amp;" ]"&amp;CHAR(10)&amp;"　　　　　 &gt;&gt; 時刻は24時間制で入力してください [ 13:30 ]")</f>
        <v>[ 依頼団体名 ] ～ [ 対象者 ] までの赤色セルは必ず入力してください
[ 打合日 ] と [ 実施日 ] はなるべく第３希望まで入力してください
　※入力例 &gt;&gt; 同年の日付は [ 5/8 ] 来年の日付は [ 20/1/23 ]
　　　　　 &gt;&gt; 時刻は24時間制で入力してください [ 13:30 ]</v>
      </c>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row>
    <row r="103" spans="1:34" s="30" customFormat="1" ht="18" customHeight="1" x14ac:dyDescent="0.15">
      <c r="A103" s="18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31"/>
    </row>
    <row r="104" spans="1:34" s="30" customFormat="1" ht="30" customHeight="1" x14ac:dyDescent="0.15">
      <c r="A104" s="182" t="s">
        <v>249</v>
      </c>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4"/>
      <c r="AH104" s="63"/>
    </row>
    <row r="105" spans="1:34" s="30" customFormat="1" ht="20.100000000000001" customHeight="1" x14ac:dyDescent="0.15">
      <c r="A105" s="42"/>
      <c r="B105" s="43"/>
      <c r="C105" s="40" t="s">
        <v>0</v>
      </c>
      <c r="D105" s="40"/>
      <c r="E105" s="40"/>
      <c r="F105" s="40"/>
      <c r="G105" s="40"/>
      <c r="H105" s="40"/>
      <c r="I105" s="40"/>
      <c r="J105" s="40"/>
      <c r="K105" s="40"/>
      <c r="L105" s="40"/>
      <c r="M105" s="40"/>
      <c r="N105" s="40"/>
      <c r="O105" s="40"/>
      <c r="P105" s="40"/>
      <c r="Q105" s="40"/>
      <c r="R105" s="40"/>
      <c r="S105" s="40"/>
      <c r="T105" s="40"/>
      <c r="U105" s="40"/>
      <c r="V105" s="40"/>
      <c r="W105" s="46"/>
      <c r="X105" s="46"/>
      <c r="Y105" s="46"/>
      <c r="Z105" s="46" t="s">
        <v>268</v>
      </c>
      <c r="AA105" s="46"/>
      <c r="AB105" s="46"/>
      <c r="AC105" s="46"/>
      <c r="AD105" s="46"/>
      <c r="AE105" s="46"/>
      <c r="AF105" s="46"/>
      <c r="AG105" s="48"/>
      <c r="AH105" s="63"/>
    </row>
    <row r="106" spans="1:34" s="30" customFormat="1" ht="20.100000000000001" customHeight="1" x14ac:dyDescent="0.15">
      <c r="A106" s="44"/>
      <c r="B106" s="45"/>
      <c r="C106" s="41" t="s">
        <v>34</v>
      </c>
      <c r="D106" s="41"/>
      <c r="E106" s="41"/>
      <c r="F106" s="41"/>
      <c r="G106" s="41"/>
      <c r="H106" s="41"/>
      <c r="I106" s="41"/>
      <c r="J106" s="41"/>
      <c r="K106" s="41"/>
      <c r="L106" s="41"/>
      <c r="M106" s="41"/>
      <c r="N106" s="41"/>
      <c r="O106" s="41"/>
      <c r="P106" s="41"/>
      <c r="Q106" s="41"/>
      <c r="R106" s="41"/>
      <c r="S106" s="41"/>
      <c r="T106" s="41"/>
      <c r="U106" s="41"/>
      <c r="V106" s="41"/>
      <c r="W106" s="47"/>
      <c r="X106" s="47"/>
      <c r="Y106" s="47"/>
      <c r="Z106" s="47" t="s">
        <v>259</v>
      </c>
      <c r="AA106" s="47"/>
      <c r="AB106" s="47"/>
      <c r="AC106" s="47"/>
      <c r="AD106" s="47"/>
      <c r="AE106" s="47"/>
      <c r="AF106" s="47"/>
      <c r="AG106" s="49"/>
      <c r="AH106" s="63"/>
    </row>
    <row r="107" spans="1:34" s="30" customFormat="1" ht="48" customHeight="1" x14ac:dyDescent="0.15">
      <c r="A107" s="185" t="s">
        <v>1</v>
      </c>
      <c r="B107" s="185"/>
      <c r="C107" s="185"/>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c r="AH107" s="63"/>
    </row>
    <row r="108" spans="1:34" s="30" customFormat="1" ht="18" customHeight="1" x14ac:dyDescent="0.15">
      <c r="A108" s="181" t="s">
        <v>21</v>
      </c>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63"/>
    </row>
    <row r="109" spans="1:34" s="30" customFormat="1" ht="36" customHeight="1" x14ac:dyDescent="0.15">
      <c r="A109" s="186" t="s">
        <v>2</v>
      </c>
      <c r="B109" s="186"/>
      <c r="C109" s="186"/>
      <c r="D109" s="186"/>
      <c r="E109" s="186"/>
      <c r="F109" s="187" t="str">
        <f ca="1">TEXT(TODAY(),"ggg")&amp;"　　　年　　　月　　　日 (　　　)"</f>
        <v>平成　　　年　　　月　　　日 (　　　)</v>
      </c>
      <c r="G109" s="187"/>
      <c r="H109" s="187"/>
      <c r="I109" s="187"/>
      <c r="J109" s="187"/>
      <c r="K109" s="187"/>
      <c r="L109" s="187"/>
      <c r="M109" s="187"/>
      <c r="N109" s="187"/>
      <c r="O109" s="187"/>
      <c r="P109" s="187"/>
      <c r="Q109" s="187"/>
      <c r="R109" s="187"/>
      <c r="S109" s="187"/>
      <c r="T109" s="187"/>
      <c r="U109" s="187"/>
      <c r="V109" s="186" t="s">
        <v>3</v>
      </c>
      <c r="W109" s="186"/>
      <c r="X109" s="186"/>
      <c r="Y109" s="186"/>
      <c r="Z109" s="186"/>
      <c r="AA109" s="188"/>
      <c r="AB109" s="188"/>
      <c r="AC109" s="188"/>
      <c r="AD109" s="188"/>
      <c r="AE109" s="188"/>
      <c r="AF109" s="188"/>
      <c r="AG109" s="188"/>
      <c r="AH109" s="63"/>
    </row>
    <row r="110" spans="1:34" s="30" customFormat="1" ht="12" customHeight="1" x14ac:dyDescent="0.15">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c r="AF110" s="189"/>
      <c r="AG110" s="189"/>
      <c r="AH110" s="63"/>
    </row>
    <row r="111" spans="1:34" s="30" customFormat="1" ht="24" customHeight="1" thickBot="1" x14ac:dyDescent="0.2">
      <c r="A111" s="190" t="s">
        <v>35</v>
      </c>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63"/>
    </row>
    <row r="112" spans="1:34" s="30" customFormat="1" ht="30" customHeight="1" x14ac:dyDescent="0.15">
      <c r="A112" s="126" t="s">
        <v>4</v>
      </c>
      <c r="B112" s="127"/>
      <c r="C112" s="127"/>
      <c r="D112" s="127"/>
      <c r="E112" s="128"/>
      <c r="F112" s="19"/>
      <c r="G112" s="129" t="str">
        <f>IF(G118="","",G78)</f>
        <v/>
      </c>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30"/>
      <c r="AH112" s="111"/>
    </row>
    <row r="113" spans="1:34" s="30" customFormat="1" ht="21.95" customHeight="1" x14ac:dyDescent="0.15">
      <c r="A113" s="50" t="s">
        <v>5</v>
      </c>
      <c r="B113" s="51"/>
      <c r="C113" s="51"/>
      <c r="D113" s="51"/>
      <c r="E113" s="52"/>
      <c r="F113" s="131" t="str">
        <f>IF(F81=F115,F79,PHONETIC(F115))</f>
        <v/>
      </c>
      <c r="G113" s="132"/>
      <c r="H113" s="132"/>
      <c r="I113" s="132"/>
      <c r="J113" s="132"/>
      <c r="K113" s="132"/>
      <c r="L113" s="132"/>
      <c r="M113" s="132"/>
      <c r="N113" s="132"/>
      <c r="O113" s="132"/>
      <c r="P113" s="132"/>
      <c r="Q113" s="133"/>
      <c r="R113" s="137" t="s">
        <v>7</v>
      </c>
      <c r="S113" s="51"/>
      <c r="T113" s="52"/>
      <c r="U113" s="141" t="s">
        <v>163</v>
      </c>
      <c r="V113" s="142"/>
      <c r="W113" s="142"/>
      <c r="X113" s="143" t="str">
        <f>IF(G118="","",X79)</f>
        <v/>
      </c>
      <c r="Y113" s="143"/>
      <c r="Z113" s="143"/>
      <c r="AA113" s="143"/>
      <c r="AB113" s="143"/>
      <c r="AC113" s="143"/>
      <c r="AD113" s="143"/>
      <c r="AE113" s="143"/>
      <c r="AF113" s="143"/>
      <c r="AG113" s="144"/>
      <c r="AH113" s="111"/>
    </row>
    <row r="114" spans="1:34" s="30" customFormat="1" ht="12" customHeight="1" x14ac:dyDescent="0.15">
      <c r="A114" s="105"/>
      <c r="B114" s="106"/>
      <c r="C114" s="106"/>
      <c r="D114" s="106"/>
      <c r="E114" s="107"/>
      <c r="F114" s="134"/>
      <c r="G114" s="135"/>
      <c r="H114" s="135"/>
      <c r="I114" s="135"/>
      <c r="J114" s="135"/>
      <c r="K114" s="135"/>
      <c r="L114" s="135"/>
      <c r="M114" s="135"/>
      <c r="N114" s="135"/>
      <c r="O114" s="135"/>
      <c r="P114" s="135"/>
      <c r="Q114" s="136"/>
      <c r="R114" s="138"/>
      <c r="S114" s="46"/>
      <c r="T114" s="139"/>
      <c r="U114" s="145"/>
      <c r="V114" s="146"/>
      <c r="W114" s="149" t="str">
        <f>IF(G118="","",W80)</f>
        <v/>
      </c>
      <c r="X114" s="149"/>
      <c r="Y114" s="149"/>
      <c r="Z114" s="149"/>
      <c r="AA114" s="149"/>
      <c r="AB114" s="149"/>
      <c r="AC114" s="149"/>
      <c r="AD114" s="149"/>
      <c r="AE114" s="149"/>
      <c r="AF114" s="149"/>
      <c r="AG114" s="150"/>
      <c r="AH114" s="111"/>
    </row>
    <row r="115" spans="1:34" s="30" customFormat="1" ht="12" customHeight="1" x14ac:dyDescent="0.15">
      <c r="A115" s="50" t="s">
        <v>6</v>
      </c>
      <c r="B115" s="51"/>
      <c r="C115" s="51"/>
      <c r="D115" s="51"/>
      <c r="E115" s="52"/>
      <c r="F115" s="154" t="str">
        <f>IF(G118="","",F81)</f>
        <v/>
      </c>
      <c r="G115" s="155"/>
      <c r="H115" s="155"/>
      <c r="I115" s="155"/>
      <c r="J115" s="155"/>
      <c r="K115" s="155"/>
      <c r="L115" s="155"/>
      <c r="M115" s="155"/>
      <c r="N115" s="155"/>
      <c r="O115" s="155"/>
      <c r="P115" s="155"/>
      <c r="Q115" s="156"/>
      <c r="R115" s="138"/>
      <c r="S115" s="46"/>
      <c r="T115" s="139"/>
      <c r="U115" s="147"/>
      <c r="V115" s="148"/>
      <c r="W115" s="151"/>
      <c r="X115" s="151"/>
      <c r="Y115" s="151"/>
      <c r="Z115" s="151"/>
      <c r="AA115" s="151"/>
      <c r="AB115" s="151"/>
      <c r="AC115" s="151"/>
      <c r="AD115" s="151"/>
      <c r="AE115" s="151"/>
      <c r="AF115" s="151"/>
      <c r="AG115" s="152"/>
      <c r="AH115" s="111"/>
    </row>
    <row r="116" spans="1:34" s="30" customFormat="1" ht="21.95" customHeight="1" x14ac:dyDescent="0.15">
      <c r="A116" s="153"/>
      <c r="B116" s="46"/>
      <c r="C116" s="46"/>
      <c r="D116" s="46"/>
      <c r="E116" s="139"/>
      <c r="F116" s="157"/>
      <c r="G116" s="158"/>
      <c r="H116" s="158"/>
      <c r="I116" s="158"/>
      <c r="J116" s="158"/>
      <c r="K116" s="158"/>
      <c r="L116" s="158"/>
      <c r="M116" s="158"/>
      <c r="N116" s="158"/>
      <c r="O116" s="158"/>
      <c r="P116" s="158"/>
      <c r="Q116" s="159"/>
      <c r="R116" s="138"/>
      <c r="S116" s="46"/>
      <c r="T116" s="139"/>
      <c r="U116" s="75" t="s">
        <v>32</v>
      </c>
      <c r="V116" s="76"/>
      <c r="W116" s="76"/>
      <c r="X116" s="163" t="str">
        <f>IF(G118=""," 　　　- 　　　- 　　　　",X82)</f>
        <v xml:space="preserve"> 　　　- 　　　- 　　　　</v>
      </c>
      <c r="Y116" s="164"/>
      <c r="Z116" s="164"/>
      <c r="AA116" s="164"/>
      <c r="AB116" s="164"/>
      <c r="AC116" s="164"/>
      <c r="AD116" s="164"/>
      <c r="AE116" s="164"/>
      <c r="AF116" s="164"/>
      <c r="AG116" s="165"/>
      <c r="AH116" s="111"/>
    </row>
    <row r="117" spans="1:34" s="30" customFormat="1" ht="21.95" customHeight="1" x14ac:dyDescent="0.15">
      <c r="A117" s="105"/>
      <c r="B117" s="106"/>
      <c r="C117" s="106"/>
      <c r="D117" s="106"/>
      <c r="E117" s="107"/>
      <c r="F117" s="160"/>
      <c r="G117" s="161"/>
      <c r="H117" s="161"/>
      <c r="I117" s="161"/>
      <c r="J117" s="161"/>
      <c r="K117" s="161"/>
      <c r="L117" s="161"/>
      <c r="M117" s="161"/>
      <c r="N117" s="161"/>
      <c r="O117" s="161"/>
      <c r="P117" s="161"/>
      <c r="Q117" s="162"/>
      <c r="R117" s="140"/>
      <c r="S117" s="106"/>
      <c r="T117" s="107"/>
      <c r="U117" s="96" t="s">
        <v>33</v>
      </c>
      <c r="V117" s="97"/>
      <c r="W117" s="97"/>
      <c r="X117" s="166" t="str">
        <f>IF(G118=""," 　　　- 　　　- 　　　　",X83)</f>
        <v xml:space="preserve"> 　　　- 　　　- 　　　　</v>
      </c>
      <c r="Y117" s="167"/>
      <c r="Z117" s="167"/>
      <c r="AA117" s="167"/>
      <c r="AB117" s="167"/>
      <c r="AC117" s="167"/>
      <c r="AD117" s="167"/>
      <c r="AE117" s="167"/>
      <c r="AF117" s="167"/>
      <c r="AG117" s="168"/>
      <c r="AH117" s="111"/>
    </row>
    <row r="118" spans="1:34" s="30" customFormat="1" ht="24" customHeight="1" x14ac:dyDescent="0.15">
      <c r="A118" s="169" t="s">
        <v>22</v>
      </c>
      <c r="B118" s="170"/>
      <c r="C118" s="170"/>
      <c r="D118" s="170"/>
      <c r="E118" s="171"/>
      <c r="F118" s="172"/>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5"/>
      <c r="AH118" s="111"/>
    </row>
    <row r="119" spans="1:34" s="30" customFormat="1" ht="48" customHeight="1" x14ac:dyDescent="0.15">
      <c r="A119" s="178" t="s">
        <v>164</v>
      </c>
      <c r="B119" s="179"/>
      <c r="C119" s="179"/>
      <c r="D119" s="179"/>
      <c r="E119" s="180"/>
      <c r="F119" s="173"/>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7"/>
      <c r="AH119" s="111"/>
    </row>
    <row r="120" spans="1:34" s="30" customFormat="1" ht="18" customHeight="1" x14ac:dyDescent="0.15">
      <c r="A120" s="50" t="s">
        <v>17</v>
      </c>
      <c r="B120" s="51"/>
      <c r="C120" s="51"/>
      <c r="D120" s="51"/>
      <c r="E120" s="52"/>
      <c r="F120" s="108" t="s">
        <v>26</v>
      </c>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10"/>
      <c r="AH120" s="111"/>
    </row>
    <row r="121" spans="1:34" s="30" customFormat="1" ht="60" customHeight="1" x14ac:dyDescent="0.15">
      <c r="A121" s="105"/>
      <c r="B121" s="106"/>
      <c r="C121" s="106"/>
      <c r="D121" s="106"/>
      <c r="E121" s="107"/>
      <c r="F121" s="112"/>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4"/>
      <c r="AH121" s="111"/>
    </row>
    <row r="122" spans="1:34" s="30" customFormat="1" ht="15.95" customHeight="1" x14ac:dyDescent="0.15">
      <c r="A122" s="50" t="s">
        <v>8</v>
      </c>
      <c r="B122" s="51"/>
      <c r="C122" s="51"/>
      <c r="D122" s="51"/>
      <c r="E122" s="52"/>
      <c r="F122" s="108" t="s">
        <v>27</v>
      </c>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10"/>
      <c r="AH122" s="111"/>
    </row>
    <row r="123" spans="1:34" s="30" customFormat="1" ht="44.1" customHeight="1" x14ac:dyDescent="0.15">
      <c r="A123" s="105"/>
      <c r="B123" s="106"/>
      <c r="C123" s="106"/>
      <c r="D123" s="106"/>
      <c r="E123" s="107"/>
      <c r="F123" s="112"/>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4"/>
      <c r="AH123" s="111"/>
    </row>
    <row r="124" spans="1:34" s="30" customFormat="1" ht="39.950000000000003" customHeight="1" x14ac:dyDescent="0.15">
      <c r="A124" s="115" t="s">
        <v>19</v>
      </c>
      <c r="B124" s="116"/>
      <c r="C124" s="116"/>
      <c r="D124" s="116"/>
      <c r="E124" s="117"/>
      <c r="F124" s="118" t="s">
        <v>30</v>
      </c>
      <c r="G124" s="109"/>
      <c r="H124" s="109"/>
      <c r="I124" s="119"/>
      <c r="J124" s="120" t="str">
        <f>IF(G118="","学年",J90)</f>
        <v>学年</v>
      </c>
      <c r="K124" s="121"/>
      <c r="L124" s="121"/>
      <c r="M124" s="121"/>
      <c r="N124" s="121"/>
      <c r="O124" s="122" t="str">
        <f>IF(G118="","クラス",O90)</f>
        <v>クラス</v>
      </c>
      <c r="P124" s="122"/>
      <c r="Q124" s="122"/>
      <c r="R124" s="122"/>
      <c r="S124" s="122"/>
      <c r="T124" s="123" t="str">
        <f>IF(G118="","人",T90)</f>
        <v>人</v>
      </c>
      <c r="U124" s="123"/>
      <c r="V124" s="123"/>
      <c r="W124" s="123"/>
      <c r="X124" s="2"/>
      <c r="Y124" s="118" t="s">
        <v>260</v>
      </c>
      <c r="Z124" s="109"/>
      <c r="AA124" s="109"/>
      <c r="AB124" s="119"/>
      <c r="AC124" s="124" t="str">
        <f>IF(G118="","人",AC90)</f>
        <v>人</v>
      </c>
      <c r="AD124" s="123"/>
      <c r="AE124" s="123"/>
      <c r="AF124" s="123"/>
      <c r="AG124" s="3"/>
      <c r="AH124" s="111"/>
    </row>
    <row r="125" spans="1:34" s="30" customFormat="1" ht="24" customHeight="1" x14ac:dyDescent="0.15">
      <c r="A125" s="72" t="s">
        <v>18</v>
      </c>
      <c r="B125" s="73"/>
      <c r="C125" s="73"/>
      <c r="D125" s="73"/>
      <c r="E125" s="74"/>
      <c r="F125" s="75" t="s">
        <v>38</v>
      </c>
      <c r="G125" s="76"/>
      <c r="H125" s="76"/>
      <c r="I125" s="76"/>
      <c r="J125" s="77" t="str">
        <f t="shared" ref="J125:J130" ca="1" si="13">TEXT(TODAY(),"ggg")&amp;"　　年"</f>
        <v>平成　　年</v>
      </c>
      <c r="K125" s="77"/>
      <c r="L125" s="77"/>
      <c r="M125" s="77"/>
      <c r="N125" s="78" t="str">
        <f t="shared" ref="N125:N128" ca="1" si="14">IF(J125=TEXT(TODAY(),"ggg")&amp;"　　年","月",J125)</f>
        <v>月</v>
      </c>
      <c r="O125" s="78"/>
      <c r="P125" s="78"/>
      <c r="Q125" s="79" t="str">
        <f t="shared" ref="Q125:Q128" ca="1" si="15">IF(J125=TEXT(TODAY(),"ggg")&amp;"　　年","日",J125)</f>
        <v>日</v>
      </c>
      <c r="R125" s="79"/>
      <c r="S125" s="79"/>
      <c r="T125" s="80" t="str">
        <f t="shared" ref="T125:T128" ca="1" si="16">IF(J125=TEXT(TODAY(),"ggg")&amp;"　　年","(     )",J125)</f>
        <v>(     )</v>
      </c>
      <c r="U125" s="80"/>
      <c r="V125" s="81" t="s">
        <v>165</v>
      </c>
      <c r="W125" s="81"/>
      <c r="X125" s="81"/>
      <c r="Y125" s="81"/>
      <c r="Z125" s="81"/>
      <c r="AA125" s="27" t="s">
        <v>25</v>
      </c>
      <c r="AB125" s="125"/>
      <c r="AC125" s="125"/>
      <c r="AD125" s="125"/>
      <c r="AE125" s="125"/>
      <c r="AF125" s="125"/>
      <c r="AG125" s="5"/>
      <c r="AH125" s="111"/>
    </row>
    <row r="126" spans="1:34" s="30" customFormat="1" ht="24" customHeight="1" x14ac:dyDescent="0.15">
      <c r="A126" s="83" t="s">
        <v>36</v>
      </c>
      <c r="B126" s="84"/>
      <c r="C126" s="84"/>
      <c r="D126" s="84"/>
      <c r="E126" s="85"/>
      <c r="F126" s="89" t="s">
        <v>39</v>
      </c>
      <c r="G126" s="90"/>
      <c r="H126" s="90"/>
      <c r="I126" s="90"/>
      <c r="J126" s="91" t="str">
        <f t="shared" ca="1" si="13"/>
        <v>平成　　年</v>
      </c>
      <c r="K126" s="91"/>
      <c r="L126" s="91"/>
      <c r="M126" s="91"/>
      <c r="N126" s="92" t="str">
        <f t="shared" ca="1" si="14"/>
        <v>月</v>
      </c>
      <c r="O126" s="92"/>
      <c r="P126" s="92"/>
      <c r="Q126" s="93" t="str">
        <f t="shared" ca="1" si="15"/>
        <v>日</v>
      </c>
      <c r="R126" s="93"/>
      <c r="S126" s="93"/>
      <c r="T126" s="94" t="str">
        <f t="shared" ca="1" si="16"/>
        <v>(     )</v>
      </c>
      <c r="U126" s="94"/>
      <c r="V126" s="95" t="s">
        <v>165</v>
      </c>
      <c r="W126" s="95"/>
      <c r="X126" s="95"/>
      <c r="Y126" s="95"/>
      <c r="Z126" s="95"/>
      <c r="AA126" s="29" t="s">
        <v>25</v>
      </c>
      <c r="AB126" s="103"/>
      <c r="AC126" s="103"/>
      <c r="AD126" s="103"/>
      <c r="AE126" s="103"/>
      <c r="AF126" s="103"/>
      <c r="AG126" s="7"/>
      <c r="AH126" s="111"/>
    </row>
    <row r="127" spans="1:34" s="30" customFormat="1" ht="24" customHeight="1" x14ac:dyDescent="0.15">
      <c r="A127" s="86"/>
      <c r="B127" s="87"/>
      <c r="C127" s="87"/>
      <c r="D127" s="87"/>
      <c r="E127" s="88"/>
      <c r="F127" s="96" t="s">
        <v>40</v>
      </c>
      <c r="G127" s="97"/>
      <c r="H127" s="97"/>
      <c r="I127" s="97"/>
      <c r="J127" s="98" t="str">
        <f t="shared" ca="1" si="13"/>
        <v>平成　　年</v>
      </c>
      <c r="K127" s="98"/>
      <c r="L127" s="98"/>
      <c r="M127" s="98"/>
      <c r="N127" s="99" t="str">
        <f t="shared" ca="1" si="14"/>
        <v>月</v>
      </c>
      <c r="O127" s="99"/>
      <c r="P127" s="99"/>
      <c r="Q127" s="100" t="str">
        <f t="shared" ca="1" si="15"/>
        <v>日</v>
      </c>
      <c r="R127" s="100"/>
      <c r="S127" s="100"/>
      <c r="T127" s="101" t="str">
        <f t="shared" ca="1" si="16"/>
        <v>(     )</v>
      </c>
      <c r="U127" s="101"/>
      <c r="V127" s="102" t="s">
        <v>165</v>
      </c>
      <c r="W127" s="102"/>
      <c r="X127" s="102"/>
      <c r="Y127" s="102"/>
      <c r="Z127" s="102"/>
      <c r="AA127" s="28" t="s">
        <v>25</v>
      </c>
      <c r="AB127" s="104"/>
      <c r="AC127" s="104"/>
      <c r="AD127" s="104"/>
      <c r="AE127" s="104"/>
      <c r="AF127" s="104"/>
      <c r="AG127" s="9"/>
      <c r="AH127" s="111"/>
    </row>
    <row r="128" spans="1:34" s="30" customFormat="1" ht="24" customHeight="1" x14ac:dyDescent="0.15">
      <c r="A128" s="72" t="s">
        <v>20</v>
      </c>
      <c r="B128" s="73"/>
      <c r="C128" s="73"/>
      <c r="D128" s="73"/>
      <c r="E128" s="74"/>
      <c r="F128" s="75" t="s">
        <v>38</v>
      </c>
      <c r="G128" s="76"/>
      <c r="H128" s="76"/>
      <c r="I128" s="76"/>
      <c r="J128" s="77" t="str">
        <f t="shared" ca="1" si="13"/>
        <v>平成　　年</v>
      </c>
      <c r="K128" s="77"/>
      <c r="L128" s="77"/>
      <c r="M128" s="77"/>
      <c r="N128" s="78" t="str">
        <f t="shared" ca="1" si="14"/>
        <v>月</v>
      </c>
      <c r="O128" s="78"/>
      <c r="P128" s="78"/>
      <c r="Q128" s="79" t="str">
        <f t="shared" ca="1" si="15"/>
        <v>日</v>
      </c>
      <c r="R128" s="79"/>
      <c r="S128" s="79"/>
      <c r="T128" s="80" t="str">
        <f t="shared" ca="1" si="16"/>
        <v>(     )</v>
      </c>
      <c r="U128" s="80"/>
      <c r="V128" s="81" t="s">
        <v>165</v>
      </c>
      <c r="W128" s="81"/>
      <c r="X128" s="81"/>
      <c r="Y128" s="81"/>
      <c r="Z128" s="81"/>
      <c r="AA128" s="27" t="s">
        <v>25</v>
      </c>
      <c r="AB128" s="81" t="s">
        <v>24</v>
      </c>
      <c r="AC128" s="81"/>
      <c r="AD128" s="81"/>
      <c r="AE128" s="81"/>
      <c r="AF128" s="81"/>
      <c r="AG128" s="5"/>
      <c r="AH128" s="82" t="str">
        <f ca="1">IF(N128="月","",ROW())</f>
        <v/>
      </c>
    </row>
    <row r="129" spans="1:34" s="30" customFormat="1" ht="24" customHeight="1" x14ac:dyDescent="0.15">
      <c r="A129" s="83" t="s">
        <v>37</v>
      </c>
      <c r="B129" s="84"/>
      <c r="C129" s="84"/>
      <c r="D129" s="84"/>
      <c r="E129" s="85"/>
      <c r="F129" s="89" t="s">
        <v>39</v>
      </c>
      <c r="G129" s="90"/>
      <c r="H129" s="90"/>
      <c r="I129" s="90"/>
      <c r="J129" s="91" t="str">
        <f t="shared" ca="1" si="13"/>
        <v>平成　　年</v>
      </c>
      <c r="K129" s="91"/>
      <c r="L129" s="91"/>
      <c r="M129" s="91"/>
      <c r="N129" s="92" t="str">
        <f ca="1">IF(J129=TEXT(TODAY(),"ggg")&amp;"　　年","月",J129)</f>
        <v>月</v>
      </c>
      <c r="O129" s="92"/>
      <c r="P129" s="92"/>
      <c r="Q129" s="93" t="str">
        <f ca="1">IF(J129=TEXT(TODAY(),"ggg")&amp;"　　年","日",J129)</f>
        <v>日</v>
      </c>
      <c r="R129" s="93"/>
      <c r="S129" s="93"/>
      <c r="T129" s="94" t="str">
        <f ca="1">IF(J129=TEXT(TODAY(),"ggg")&amp;"　　年","(     )",J129)</f>
        <v>(     )</v>
      </c>
      <c r="U129" s="94"/>
      <c r="V129" s="95" t="s">
        <v>165</v>
      </c>
      <c r="W129" s="95"/>
      <c r="X129" s="95"/>
      <c r="Y129" s="95"/>
      <c r="Z129" s="95"/>
      <c r="AA129" s="29" t="s">
        <v>25</v>
      </c>
      <c r="AB129" s="95" t="s">
        <v>24</v>
      </c>
      <c r="AC129" s="95"/>
      <c r="AD129" s="95"/>
      <c r="AE129" s="95"/>
      <c r="AF129" s="95"/>
      <c r="AG129" s="7"/>
      <c r="AH129" s="82"/>
    </row>
    <row r="130" spans="1:34" s="30" customFormat="1" ht="24" customHeight="1" x14ac:dyDescent="0.15">
      <c r="A130" s="86"/>
      <c r="B130" s="87"/>
      <c r="C130" s="87"/>
      <c r="D130" s="87"/>
      <c r="E130" s="88"/>
      <c r="F130" s="96" t="s">
        <v>40</v>
      </c>
      <c r="G130" s="97"/>
      <c r="H130" s="97"/>
      <c r="I130" s="97"/>
      <c r="J130" s="98" t="str">
        <f t="shared" ca="1" si="13"/>
        <v>平成　　年</v>
      </c>
      <c r="K130" s="98"/>
      <c r="L130" s="98"/>
      <c r="M130" s="98"/>
      <c r="N130" s="99" t="str">
        <f ca="1">IF(J130=TEXT(TODAY(),"ggg")&amp;"　　年","月",J130)</f>
        <v>月</v>
      </c>
      <c r="O130" s="99"/>
      <c r="P130" s="99"/>
      <c r="Q130" s="100" t="str">
        <f ca="1">IF(J130=TEXT(TODAY(),"ggg")&amp;"　　年","日",J130)</f>
        <v>日</v>
      </c>
      <c r="R130" s="100"/>
      <c r="S130" s="100"/>
      <c r="T130" s="101" t="str">
        <f ca="1">IF(J130=TEXT(TODAY(),"ggg")&amp;"　　年","(     )",J130)</f>
        <v>(     )</v>
      </c>
      <c r="U130" s="101"/>
      <c r="V130" s="102" t="s">
        <v>165</v>
      </c>
      <c r="W130" s="102"/>
      <c r="X130" s="102"/>
      <c r="Y130" s="102"/>
      <c r="Z130" s="102"/>
      <c r="AA130" s="28" t="s">
        <v>25</v>
      </c>
      <c r="AB130" s="102" t="s">
        <v>24</v>
      </c>
      <c r="AC130" s="102"/>
      <c r="AD130" s="102"/>
      <c r="AE130" s="102"/>
      <c r="AF130" s="102"/>
      <c r="AG130" s="9"/>
      <c r="AH130" s="82"/>
    </row>
    <row r="131" spans="1:34" s="30" customFormat="1" ht="15.95" customHeight="1" x14ac:dyDescent="0.15">
      <c r="A131" s="50" t="s">
        <v>10</v>
      </c>
      <c r="B131" s="51"/>
      <c r="C131" s="51"/>
      <c r="D131" s="51"/>
      <c r="E131" s="52"/>
      <c r="F131" s="56" t="s">
        <v>23</v>
      </c>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8"/>
      <c r="AH131" s="82"/>
    </row>
    <row r="132" spans="1:34" s="30" customFormat="1" ht="27.95" customHeight="1" thickBot="1" x14ac:dyDescent="0.2">
      <c r="A132" s="53"/>
      <c r="B132" s="54"/>
      <c r="C132" s="54"/>
      <c r="D132" s="54"/>
      <c r="E132" s="55"/>
      <c r="F132" s="59"/>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1"/>
      <c r="AH132" s="82"/>
    </row>
    <row r="133" spans="1:34" s="30" customFormat="1" ht="20.100000000000001" hidden="1" customHeight="1" x14ac:dyDescent="0.15">
      <c r="A133" s="62" t="str">
        <f ca="1">IF(COUNT(J128:J130)&lt;COUNT(J125:J127),"この文字を消すと入力セルの色を消せます","")</f>
        <v/>
      </c>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3"/>
    </row>
    <row r="134" spans="1:34" s="30" customFormat="1" ht="15.95" hidden="1" customHeight="1" x14ac:dyDescent="0.15">
      <c r="A134" s="63"/>
      <c r="B134" s="63"/>
      <c r="C134" s="63"/>
      <c r="D134" s="63"/>
      <c r="E134" s="63"/>
      <c r="F134" s="63"/>
      <c r="G134" s="63"/>
      <c r="H134" s="64"/>
      <c r="I134" s="65" t="s">
        <v>11</v>
      </c>
      <c r="J134" s="66"/>
      <c r="K134" s="67"/>
      <c r="L134" s="65" t="s">
        <v>12</v>
      </c>
      <c r="M134" s="66"/>
      <c r="N134" s="67"/>
      <c r="O134" s="65" t="s">
        <v>13</v>
      </c>
      <c r="P134" s="66"/>
      <c r="Q134" s="67"/>
      <c r="R134" s="65" t="s">
        <v>14</v>
      </c>
      <c r="S134" s="66"/>
      <c r="T134" s="67"/>
      <c r="U134" s="65" t="s">
        <v>15</v>
      </c>
      <c r="V134" s="66"/>
      <c r="W134" s="67"/>
      <c r="X134" s="65" t="s">
        <v>16</v>
      </c>
      <c r="Y134" s="66"/>
      <c r="Z134" s="67"/>
      <c r="AA134" s="68"/>
      <c r="AB134" s="63"/>
      <c r="AC134" s="63"/>
      <c r="AD134" s="63"/>
      <c r="AE134" s="63"/>
      <c r="AF134" s="63"/>
      <c r="AG134" s="63"/>
      <c r="AH134" s="63"/>
    </row>
    <row r="135" spans="1:34" s="30" customFormat="1" ht="44.1" hidden="1" customHeight="1" x14ac:dyDescent="0.15">
      <c r="A135" s="63"/>
      <c r="B135" s="63"/>
      <c r="C135" s="63"/>
      <c r="D135" s="63"/>
      <c r="E135" s="63"/>
      <c r="F135" s="63"/>
      <c r="G135" s="63"/>
      <c r="H135" s="64"/>
      <c r="I135" s="69"/>
      <c r="J135" s="70"/>
      <c r="K135" s="71"/>
      <c r="L135" s="69"/>
      <c r="M135" s="70"/>
      <c r="N135" s="71"/>
      <c r="O135" s="69"/>
      <c r="P135" s="70"/>
      <c r="Q135" s="71"/>
      <c r="R135" s="69"/>
      <c r="S135" s="70"/>
      <c r="T135" s="71"/>
      <c r="U135" s="69"/>
      <c r="V135" s="70"/>
      <c r="W135" s="71"/>
      <c r="X135" s="69"/>
      <c r="Y135" s="70"/>
      <c r="Z135" s="71"/>
      <c r="AA135" s="68"/>
      <c r="AB135" s="63"/>
      <c r="AC135" s="63"/>
      <c r="AD135" s="63"/>
      <c r="AE135" s="63"/>
      <c r="AF135" s="63"/>
      <c r="AG135" s="63"/>
      <c r="AH135" s="63"/>
    </row>
    <row r="136" spans="1:34" s="30" customFormat="1" ht="60" customHeight="1" x14ac:dyDescent="0.15">
      <c r="A136" s="38"/>
      <c r="B136" s="38"/>
      <c r="C136" s="38"/>
      <c r="D136" s="38"/>
      <c r="E136" s="38"/>
      <c r="F136" s="39" t="str">
        <f ca="1">IF(MONTH(TODAY())&lt;4,"[ 依頼団体名 ] ～ [ 対象者 ] までの赤色セルは必ず入力してください"&amp;CHAR(10)&amp;"[ 打合日 ] と [ 実施日 ] はなるべく第３希望まで入力してください"&amp;CHAR(10)&amp;"　※入力例 &gt;&gt; 同年の日付は [ "&amp;TEXT(TODAY(),"m/d")&amp;" ]"&amp;CHAR(10)&amp;"　　　　　 &gt;&gt; 時刻は24時間制で入力してください [ 13:30 ]","[ 依頼団体名 ] ～ [ 対象者 ] までの赤色セルは必ず入力してください"&amp;CHAR(10)&amp;"[ 打合日 ] と [ 実施日 ] はなるべく第３希望まで入力してください"&amp;CHAR(10)&amp;"　※入力例 &gt;&gt; 同年の日付は [ "&amp;TEXT(TODAY(),"m/d")&amp;" ] 来年の日付は [ "&amp;TEXT(DATE(YEAR(TODAY())+1,1,23),"yy/m/d")&amp;" ]"&amp;CHAR(10)&amp;"　　　　　 &gt;&gt; 時刻は24時間制で入力してください [ 13:30 ]")</f>
        <v>[ 依頼団体名 ] ～ [ 対象者 ] までの赤色セルは必ず入力してください
[ 打合日 ] と [ 実施日 ] はなるべく第３希望まで入力してください
　※入力例 &gt;&gt; 同年の日付は [ 5/8 ] 来年の日付は [ 20/1/23 ]
　　　　　 &gt;&gt; 時刻は24時間制で入力してください [ 13:30 ]</v>
      </c>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row>
    <row r="137" spans="1:34" s="30" customFormat="1" ht="18" customHeight="1" x14ac:dyDescent="0.15">
      <c r="A137" s="18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31"/>
    </row>
    <row r="138" spans="1:34" s="30" customFormat="1" ht="30" customHeight="1" x14ac:dyDescent="0.15">
      <c r="A138" s="182" t="s">
        <v>249</v>
      </c>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4"/>
      <c r="AH138" s="63"/>
    </row>
    <row r="139" spans="1:34" s="30" customFormat="1" ht="20.100000000000001" customHeight="1" x14ac:dyDescent="0.15">
      <c r="A139" s="42"/>
      <c r="B139" s="43"/>
      <c r="C139" s="40" t="s">
        <v>0</v>
      </c>
      <c r="D139" s="40"/>
      <c r="E139" s="40"/>
      <c r="F139" s="40"/>
      <c r="G139" s="40"/>
      <c r="H139" s="40"/>
      <c r="I139" s="40"/>
      <c r="J139" s="40"/>
      <c r="K139" s="40"/>
      <c r="L139" s="40"/>
      <c r="M139" s="40"/>
      <c r="N139" s="40"/>
      <c r="O139" s="40"/>
      <c r="P139" s="40"/>
      <c r="Q139" s="40"/>
      <c r="R139" s="40"/>
      <c r="S139" s="40"/>
      <c r="T139" s="40"/>
      <c r="U139" s="40"/>
      <c r="V139" s="40"/>
      <c r="W139" s="46"/>
      <c r="X139" s="46"/>
      <c r="Y139" s="46"/>
      <c r="Z139" s="46" t="s">
        <v>268</v>
      </c>
      <c r="AA139" s="46"/>
      <c r="AB139" s="46"/>
      <c r="AC139" s="46"/>
      <c r="AD139" s="46"/>
      <c r="AE139" s="46"/>
      <c r="AF139" s="46"/>
      <c r="AG139" s="48"/>
      <c r="AH139" s="63"/>
    </row>
    <row r="140" spans="1:34" s="30" customFormat="1" ht="20.100000000000001" customHeight="1" x14ac:dyDescent="0.15">
      <c r="A140" s="44"/>
      <c r="B140" s="45"/>
      <c r="C140" s="41" t="s">
        <v>34</v>
      </c>
      <c r="D140" s="41"/>
      <c r="E140" s="41"/>
      <c r="F140" s="41"/>
      <c r="G140" s="41"/>
      <c r="H140" s="41"/>
      <c r="I140" s="41"/>
      <c r="J140" s="41"/>
      <c r="K140" s="41"/>
      <c r="L140" s="41"/>
      <c r="M140" s="41"/>
      <c r="N140" s="41"/>
      <c r="O140" s="41"/>
      <c r="P140" s="41"/>
      <c r="Q140" s="41"/>
      <c r="R140" s="41"/>
      <c r="S140" s="41"/>
      <c r="T140" s="41"/>
      <c r="U140" s="41"/>
      <c r="V140" s="41"/>
      <c r="W140" s="47"/>
      <c r="X140" s="47"/>
      <c r="Y140" s="47"/>
      <c r="Z140" s="47" t="s">
        <v>259</v>
      </c>
      <c r="AA140" s="47"/>
      <c r="AB140" s="47"/>
      <c r="AC140" s="47"/>
      <c r="AD140" s="47"/>
      <c r="AE140" s="47"/>
      <c r="AF140" s="47"/>
      <c r="AG140" s="49"/>
      <c r="AH140" s="63"/>
    </row>
    <row r="141" spans="1:34" s="30" customFormat="1" ht="48" customHeight="1" x14ac:dyDescent="0.15">
      <c r="A141" s="185" t="s">
        <v>1</v>
      </c>
      <c r="B141" s="185"/>
      <c r="C141" s="185"/>
      <c r="D141" s="185"/>
      <c r="E141" s="185"/>
      <c r="F141" s="185"/>
      <c r="G141" s="185"/>
      <c r="H141" s="185"/>
      <c r="I141" s="185"/>
      <c r="J141" s="185"/>
      <c r="K141" s="185"/>
      <c r="L141" s="185"/>
      <c r="M141" s="185"/>
      <c r="N141" s="185"/>
      <c r="O141" s="185"/>
      <c r="P141" s="185"/>
      <c r="Q141" s="185"/>
      <c r="R141" s="185"/>
      <c r="S141" s="185"/>
      <c r="T141" s="185"/>
      <c r="U141" s="185"/>
      <c r="V141" s="185"/>
      <c r="W141" s="185"/>
      <c r="X141" s="185"/>
      <c r="Y141" s="185"/>
      <c r="Z141" s="185"/>
      <c r="AA141" s="185"/>
      <c r="AB141" s="185"/>
      <c r="AC141" s="185"/>
      <c r="AD141" s="185"/>
      <c r="AE141" s="185"/>
      <c r="AF141" s="185"/>
      <c r="AG141" s="185"/>
      <c r="AH141" s="63"/>
    </row>
    <row r="142" spans="1:34" s="30" customFormat="1" ht="18" customHeight="1" x14ac:dyDescent="0.15">
      <c r="A142" s="181" t="s">
        <v>21</v>
      </c>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63"/>
    </row>
    <row r="143" spans="1:34" s="30" customFormat="1" ht="36" customHeight="1" x14ac:dyDescent="0.15">
      <c r="A143" s="186" t="s">
        <v>2</v>
      </c>
      <c r="B143" s="186"/>
      <c r="C143" s="186"/>
      <c r="D143" s="186"/>
      <c r="E143" s="186"/>
      <c r="F143" s="187" t="str">
        <f ca="1">TEXT(TODAY(),"ggg")&amp;"　　　年　　　月　　　日 (　　　)"</f>
        <v>平成　　　年　　　月　　　日 (　　　)</v>
      </c>
      <c r="G143" s="187"/>
      <c r="H143" s="187"/>
      <c r="I143" s="187"/>
      <c r="J143" s="187"/>
      <c r="K143" s="187"/>
      <c r="L143" s="187"/>
      <c r="M143" s="187"/>
      <c r="N143" s="187"/>
      <c r="O143" s="187"/>
      <c r="P143" s="187"/>
      <c r="Q143" s="187"/>
      <c r="R143" s="187"/>
      <c r="S143" s="187"/>
      <c r="T143" s="187"/>
      <c r="U143" s="187"/>
      <c r="V143" s="186" t="s">
        <v>3</v>
      </c>
      <c r="W143" s="186"/>
      <c r="X143" s="186"/>
      <c r="Y143" s="186"/>
      <c r="Z143" s="186"/>
      <c r="AA143" s="188"/>
      <c r="AB143" s="188"/>
      <c r="AC143" s="188"/>
      <c r="AD143" s="188"/>
      <c r="AE143" s="188"/>
      <c r="AF143" s="188"/>
      <c r="AG143" s="188"/>
      <c r="AH143" s="63"/>
    </row>
    <row r="144" spans="1:34" s="30" customFormat="1" ht="12" customHeight="1" x14ac:dyDescent="0.15">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c r="Z144" s="189"/>
      <c r="AA144" s="189"/>
      <c r="AB144" s="189"/>
      <c r="AC144" s="189"/>
      <c r="AD144" s="189"/>
      <c r="AE144" s="189"/>
      <c r="AF144" s="189"/>
      <c r="AG144" s="189"/>
      <c r="AH144" s="63"/>
    </row>
    <row r="145" spans="1:34" s="30" customFormat="1" ht="24" customHeight="1" thickBot="1" x14ac:dyDescent="0.2">
      <c r="A145" s="190" t="s">
        <v>35</v>
      </c>
      <c r="B145" s="190"/>
      <c r="C145" s="190"/>
      <c r="D145" s="190"/>
      <c r="E145" s="190"/>
      <c r="F145" s="190"/>
      <c r="G145" s="190"/>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0"/>
      <c r="AD145" s="190"/>
      <c r="AE145" s="190"/>
      <c r="AF145" s="190"/>
      <c r="AG145" s="190"/>
      <c r="AH145" s="63"/>
    </row>
    <row r="146" spans="1:34" s="30" customFormat="1" ht="30" customHeight="1" x14ac:dyDescent="0.15">
      <c r="A146" s="126" t="s">
        <v>4</v>
      </c>
      <c r="B146" s="127"/>
      <c r="C146" s="127"/>
      <c r="D146" s="127"/>
      <c r="E146" s="128"/>
      <c r="F146" s="19"/>
      <c r="G146" s="129" t="str">
        <f>IF(G152="","",G112)</f>
        <v/>
      </c>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30"/>
      <c r="AH146" s="111"/>
    </row>
    <row r="147" spans="1:34" s="30" customFormat="1" ht="21.95" customHeight="1" x14ac:dyDescent="0.15">
      <c r="A147" s="50" t="s">
        <v>5</v>
      </c>
      <c r="B147" s="51"/>
      <c r="C147" s="51"/>
      <c r="D147" s="51"/>
      <c r="E147" s="52"/>
      <c r="F147" s="131" t="str">
        <f>IF(F115=F149,F113,PHONETIC(F149))</f>
        <v/>
      </c>
      <c r="G147" s="132"/>
      <c r="H147" s="132"/>
      <c r="I147" s="132"/>
      <c r="J147" s="132"/>
      <c r="K147" s="132"/>
      <c r="L147" s="132"/>
      <c r="M147" s="132"/>
      <c r="N147" s="132"/>
      <c r="O147" s="132"/>
      <c r="P147" s="132"/>
      <c r="Q147" s="133"/>
      <c r="R147" s="137" t="s">
        <v>7</v>
      </c>
      <c r="S147" s="51"/>
      <c r="T147" s="52"/>
      <c r="U147" s="141" t="s">
        <v>163</v>
      </c>
      <c r="V147" s="142"/>
      <c r="W147" s="142"/>
      <c r="X147" s="143" t="str">
        <f>IF(G152="","",X113)</f>
        <v/>
      </c>
      <c r="Y147" s="143"/>
      <c r="Z147" s="143"/>
      <c r="AA147" s="143"/>
      <c r="AB147" s="143"/>
      <c r="AC147" s="143"/>
      <c r="AD147" s="143"/>
      <c r="AE147" s="143"/>
      <c r="AF147" s="143"/>
      <c r="AG147" s="144"/>
      <c r="AH147" s="111"/>
    </row>
    <row r="148" spans="1:34" s="30" customFormat="1" ht="12" customHeight="1" x14ac:dyDescent="0.15">
      <c r="A148" s="105"/>
      <c r="B148" s="106"/>
      <c r="C148" s="106"/>
      <c r="D148" s="106"/>
      <c r="E148" s="107"/>
      <c r="F148" s="134"/>
      <c r="G148" s="135"/>
      <c r="H148" s="135"/>
      <c r="I148" s="135"/>
      <c r="J148" s="135"/>
      <c r="K148" s="135"/>
      <c r="L148" s="135"/>
      <c r="M148" s="135"/>
      <c r="N148" s="135"/>
      <c r="O148" s="135"/>
      <c r="P148" s="135"/>
      <c r="Q148" s="136"/>
      <c r="R148" s="138"/>
      <c r="S148" s="46"/>
      <c r="T148" s="139"/>
      <c r="U148" s="145"/>
      <c r="V148" s="146"/>
      <c r="W148" s="149" t="str">
        <f>IF(G152="","",W114)</f>
        <v/>
      </c>
      <c r="X148" s="149"/>
      <c r="Y148" s="149"/>
      <c r="Z148" s="149"/>
      <c r="AA148" s="149"/>
      <c r="AB148" s="149"/>
      <c r="AC148" s="149"/>
      <c r="AD148" s="149"/>
      <c r="AE148" s="149"/>
      <c r="AF148" s="149"/>
      <c r="AG148" s="150"/>
      <c r="AH148" s="111"/>
    </row>
    <row r="149" spans="1:34" s="30" customFormat="1" ht="12" customHeight="1" x14ac:dyDescent="0.15">
      <c r="A149" s="50" t="s">
        <v>6</v>
      </c>
      <c r="B149" s="51"/>
      <c r="C149" s="51"/>
      <c r="D149" s="51"/>
      <c r="E149" s="52"/>
      <c r="F149" s="154" t="str">
        <f>IF(G152="","",F115)</f>
        <v/>
      </c>
      <c r="G149" s="155"/>
      <c r="H149" s="155"/>
      <c r="I149" s="155"/>
      <c r="J149" s="155"/>
      <c r="K149" s="155"/>
      <c r="L149" s="155"/>
      <c r="M149" s="155"/>
      <c r="N149" s="155"/>
      <c r="O149" s="155"/>
      <c r="P149" s="155"/>
      <c r="Q149" s="156"/>
      <c r="R149" s="138"/>
      <c r="S149" s="46"/>
      <c r="T149" s="139"/>
      <c r="U149" s="147"/>
      <c r="V149" s="148"/>
      <c r="W149" s="151"/>
      <c r="X149" s="151"/>
      <c r="Y149" s="151"/>
      <c r="Z149" s="151"/>
      <c r="AA149" s="151"/>
      <c r="AB149" s="151"/>
      <c r="AC149" s="151"/>
      <c r="AD149" s="151"/>
      <c r="AE149" s="151"/>
      <c r="AF149" s="151"/>
      <c r="AG149" s="152"/>
      <c r="AH149" s="111"/>
    </row>
    <row r="150" spans="1:34" s="30" customFormat="1" ht="21.95" customHeight="1" x14ac:dyDescent="0.15">
      <c r="A150" s="153"/>
      <c r="B150" s="46"/>
      <c r="C150" s="46"/>
      <c r="D150" s="46"/>
      <c r="E150" s="139"/>
      <c r="F150" s="157"/>
      <c r="G150" s="158"/>
      <c r="H150" s="158"/>
      <c r="I150" s="158"/>
      <c r="J150" s="158"/>
      <c r="K150" s="158"/>
      <c r="L150" s="158"/>
      <c r="M150" s="158"/>
      <c r="N150" s="158"/>
      <c r="O150" s="158"/>
      <c r="P150" s="158"/>
      <c r="Q150" s="159"/>
      <c r="R150" s="138"/>
      <c r="S150" s="46"/>
      <c r="T150" s="139"/>
      <c r="U150" s="75" t="s">
        <v>32</v>
      </c>
      <c r="V150" s="76"/>
      <c r="W150" s="76"/>
      <c r="X150" s="163" t="str">
        <f>IF(G152=""," 　　　- 　　　- 　　　　",X116)</f>
        <v xml:space="preserve"> 　　　- 　　　- 　　　　</v>
      </c>
      <c r="Y150" s="164"/>
      <c r="Z150" s="164"/>
      <c r="AA150" s="164"/>
      <c r="AB150" s="164"/>
      <c r="AC150" s="164"/>
      <c r="AD150" s="164"/>
      <c r="AE150" s="164"/>
      <c r="AF150" s="164"/>
      <c r="AG150" s="165"/>
      <c r="AH150" s="111"/>
    </row>
    <row r="151" spans="1:34" s="30" customFormat="1" ht="21.95" customHeight="1" x14ac:dyDescent="0.15">
      <c r="A151" s="105"/>
      <c r="B151" s="106"/>
      <c r="C151" s="106"/>
      <c r="D151" s="106"/>
      <c r="E151" s="107"/>
      <c r="F151" s="160"/>
      <c r="G151" s="161"/>
      <c r="H151" s="161"/>
      <c r="I151" s="161"/>
      <c r="J151" s="161"/>
      <c r="K151" s="161"/>
      <c r="L151" s="161"/>
      <c r="M151" s="161"/>
      <c r="N151" s="161"/>
      <c r="O151" s="161"/>
      <c r="P151" s="161"/>
      <c r="Q151" s="162"/>
      <c r="R151" s="140"/>
      <c r="S151" s="106"/>
      <c r="T151" s="107"/>
      <c r="U151" s="96" t="s">
        <v>33</v>
      </c>
      <c r="V151" s="97"/>
      <c r="W151" s="97"/>
      <c r="X151" s="166" t="str">
        <f>IF(G152=""," 　　　- 　　　- 　　　　",X117)</f>
        <v xml:space="preserve"> 　　　- 　　　- 　　　　</v>
      </c>
      <c r="Y151" s="167"/>
      <c r="Z151" s="167"/>
      <c r="AA151" s="167"/>
      <c r="AB151" s="167"/>
      <c r="AC151" s="167"/>
      <c r="AD151" s="167"/>
      <c r="AE151" s="167"/>
      <c r="AF151" s="167"/>
      <c r="AG151" s="168"/>
      <c r="AH151" s="111"/>
    </row>
    <row r="152" spans="1:34" s="30" customFormat="1" ht="24" customHeight="1" x14ac:dyDescent="0.15">
      <c r="A152" s="169" t="s">
        <v>22</v>
      </c>
      <c r="B152" s="170"/>
      <c r="C152" s="170"/>
      <c r="D152" s="170"/>
      <c r="E152" s="171"/>
      <c r="F152" s="172"/>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5"/>
      <c r="AH152" s="111"/>
    </row>
    <row r="153" spans="1:34" s="30" customFormat="1" ht="48" customHeight="1" x14ac:dyDescent="0.15">
      <c r="A153" s="178" t="s">
        <v>164</v>
      </c>
      <c r="B153" s="179"/>
      <c r="C153" s="179"/>
      <c r="D153" s="179"/>
      <c r="E153" s="180"/>
      <c r="F153" s="173"/>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7"/>
      <c r="AH153" s="111"/>
    </row>
    <row r="154" spans="1:34" s="30" customFormat="1" ht="18" customHeight="1" x14ac:dyDescent="0.15">
      <c r="A154" s="50" t="s">
        <v>17</v>
      </c>
      <c r="B154" s="51"/>
      <c r="C154" s="51"/>
      <c r="D154" s="51"/>
      <c r="E154" s="52"/>
      <c r="F154" s="108" t="s">
        <v>26</v>
      </c>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10"/>
      <c r="AH154" s="111"/>
    </row>
    <row r="155" spans="1:34" s="30" customFormat="1" ht="60" customHeight="1" x14ac:dyDescent="0.15">
      <c r="A155" s="105"/>
      <c r="B155" s="106"/>
      <c r="C155" s="106"/>
      <c r="D155" s="106"/>
      <c r="E155" s="107"/>
      <c r="F155" s="112"/>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114"/>
      <c r="AH155" s="111"/>
    </row>
    <row r="156" spans="1:34" s="30" customFormat="1" ht="15.95" customHeight="1" x14ac:dyDescent="0.15">
      <c r="A156" s="50" t="s">
        <v>8</v>
      </c>
      <c r="B156" s="51"/>
      <c r="C156" s="51"/>
      <c r="D156" s="51"/>
      <c r="E156" s="52"/>
      <c r="F156" s="108" t="s">
        <v>27</v>
      </c>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10"/>
      <c r="AH156" s="111"/>
    </row>
    <row r="157" spans="1:34" s="30" customFormat="1" ht="44.1" customHeight="1" x14ac:dyDescent="0.15">
      <c r="A157" s="105"/>
      <c r="B157" s="106"/>
      <c r="C157" s="106"/>
      <c r="D157" s="106"/>
      <c r="E157" s="107"/>
      <c r="F157" s="112"/>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4"/>
      <c r="AH157" s="111"/>
    </row>
    <row r="158" spans="1:34" s="30" customFormat="1" ht="39.950000000000003" customHeight="1" x14ac:dyDescent="0.15">
      <c r="A158" s="115" t="s">
        <v>19</v>
      </c>
      <c r="B158" s="116"/>
      <c r="C158" s="116"/>
      <c r="D158" s="116"/>
      <c r="E158" s="117"/>
      <c r="F158" s="118" t="s">
        <v>30</v>
      </c>
      <c r="G158" s="109"/>
      <c r="H158" s="109"/>
      <c r="I158" s="119"/>
      <c r="J158" s="120" t="str">
        <f>IF(G152="","学年",J124)</f>
        <v>学年</v>
      </c>
      <c r="K158" s="121"/>
      <c r="L158" s="121"/>
      <c r="M158" s="121"/>
      <c r="N158" s="121"/>
      <c r="O158" s="122" t="str">
        <f>IF(G152="","クラス",O124)</f>
        <v>クラス</v>
      </c>
      <c r="P158" s="122"/>
      <c r="Q158" s="122"/>
      <c r="R158" s="122"/>
      <c r="S158" s="122"/>
      <c r="T158" s="123" t="str">
        <f>IF(G152="","人",T124)</f>
        <v>人</v>
      </c>
      <c r="U158" s="123"/>
      <c r="V158" s="123"/>
      <c r="W158" s="123"/>
      <c r="X158" s="2"/>
      <c r="Y158" s="118" t="s">
        <v>260</v>
      </c>
      <c r="Z158" s="109"/>
      <c r="AA158" s="109"/>
      <c r="AB158" s="119"/>
      <c r="AC158" s="124" t="str">
        <f>IF(G152="","人",AC124)</f>
        <v>人</v>
      </c>
      <c r="AD158" s="123"/>
      <c r="AE158" s="123"/>
      <c r="AF158" s="123"/>
      <c r="AG158" s="3"/>
      <c r="AH158" s="111"/>
    </row>
    <row r="159" spans="1:34" s="30" customFormat="1" ht="24" customHeight="1" x14ac:dyDescent="0.15">
      <c r="A159" s="72" t="s">
        <v>18</v>
      </c>
      <c r="B159" s="73"/>
      <c r="C159" s="73"/>
      <c r="D159" s="73"/>
      <c r="E159" s="74"/>
      <c r="F159" s="75" t="s">
        <v>38</v>
      </c>
      <c r="G159" s="76"/>
      <c r="H159" s="76"/>
      <c r="I159" s="76"/>
      <c r="J159" s="77" t="str">
        <f t="shared" ref="J159:J164" ca="1" si="17">TEXT(TODAY(),"ggg")&amp;"　　年"</f>
        <v>平成　　年</v>
      </c>
      <c r="K159" s="77"/>
      <c r="L159" s="77"/>
      <c r="M159" s="77"/>
      <c r="N159" s="78" t="str">
        <f t="shared" ref="N159:N162" ca="1" si="18">IF(J159=TEXT(TODAY(),"ggg")&amp;"　　年","月",J159)</f>
        <v>月</v>
      </c>
      <c r="O159" s="78"/>
      <c r="P159" s="78"/>
      <c r="Q159" s="79" t="str">
        <f t="shared" ref="Q159:Q162" ca="1" si="19">IF(J159=TEXT(TODAY(),"ggg")&amp;"　　年","日",J159)</f>
        <v>日</v>
      </c>
      <c r="R159" s="79"/>
      <c r="S159" s="79"/>
      <c r="T159" s="80" t="str">
        <f t="shared" ref="T159:T162" ca="1" si="20">IF(J159=TEXT(TODAY(),"ggg")&amp;"　　年","(     )",J159)</f>
        <v>(     )</v>
      </c>
      <c r="U159" s="80"/>
      <c r="V159" s="81" t="s">
        <v>165</v>
      </c>
      <c r="W159" s="81"/>
      <c r="X159" s="81"/>
      <c r="Y159" s="81"/>
      <c r="Z159" s="81"/>
      <c r="AA159" s="27" t="s">
        <v>25</v>
      </c>
      <c r="AB159" s="125"/>
      <c r="AC159" s="125"/>
      <c r="AD159" s="125"/>
      <c r="AE159" s="125"/>
      <c r="AF159" s="125"/>
      <c r="AG159" s="5"/>
      <c r="AH159" s="111"/>
    </row>
    <row r="160" spans="1:34" s="30" customFormat="1" ht="24" customHeight="1" x14ac:dyDescent="0.15">
      <c r="A160" s="83" t="s">
        <v>36</v>
      </c>
      <c r="B160" s="84"/>
      <c r="C160" s="84"/>
      <c r="D160" s="84"/>
      <c r="E160" s="85"/>
      <c r="F160" s="89" t="s">
        <v>39</v>
      </c>
      <c r="G160" s="90"/>
      <c r="H160" s="90"/>
      <c r="I160" s="90"/>
      <c r="J160" s="91" t="str">
        <f t="shared" ca="1" si="17"/>
        <v>平成　　年</v>
      </c>
      <c r="K160" s="91"/>
      <c r="L160" s="91"/>
      <c r="M160" s="91"/>
      <c r="N160" s="92" t="str">
        <f t="shared" ca="1" si="18"/>
        <v>月</v>
      </c>
      <c r="O160" s="92"/>
      <c r="P160" s="92"/>
      <c r="Q160" s="93" t="str">
        <f t="shared" ca="1" si="19"/>
        <v>日</v>
      </c>
      <c r="R160" s="93"/>
      <c r="S160" s="93"/>
      <c r="T160" s="94" t="str">
        <f t="shared" ca="1" si="20"/>
        <v>(     )</v>
      </c>
      <c r="U160" s="94"/>
      <c r="V160" s="95" t="s">
        <v>165</v>
      </c>
      <c r="W160" s="95"/>
      <c r="X160" s="95"/>
      <c r="Y160" s="95"/>
      <c r="Z160" s="95"/>
      <c r="AA160" s="29" t="s">
        <v>25</v>
      </c>
      <c r="AB160" s="103"/>
      <c r="AC160" s="103"/>
      <c r="AD160" s="103"/>
      <c r="AE160" s="103"/>
      <c r="AF160" s="103"/>
      <c r="AG160" s="7"/>
      <c r="AH160" s="111"/>
    </row>
    <row r="161" spans="1:34" s="30" customFormat="1" ht="24" customHeight="1" x14ac:dyDescent="0.15">
      <c r="A161" s="86"/>
      <c r="B161" s="87"/>
      <c r="C161" s="87"/>
      <c r="D161" s="87"/>
      <c r="E161" s="88"/>
      <c r="F161" s="96" t="s">
        <v>40</v>
      </c>
      <c r="G161" s="97"/>
      <c r="H161" s="97"/>
      <c r="I161" s="97"/>
      <c r="J161" s="98" t="str">
        <f t="shared" ca="1" si="17"/>
        <v>平成　　年</v>
      </c>
      <c r="K161" s="98"/>
      <c r="L161" s="98"/>
      <c r="M161" s="98"/>
      <c r="N161" s="99" t="str">
        <f t="shared" ca="1" si="18"/>
        <v>月</v>
      </c>
      <c r="O161" s="99"/>
      <c r="P161" s="99"/>
      <c r="Q161" s="100" t="str">
        <f t="shared" ca="1" si="19"/>
        <v>日</v>
      </c>
      <c r="R161" s="100"/>
      <c r="S161" s="100"/>
      <c r="T161" s="101" t="str">
        <f t="shared" ca="1" si="20"/>
        <v>(     )</v>
      </c>
      <c r="U161" s="101"/>
      <c r="V161" s="102" t="s">
        <v>165</v>
      </c>
      <c r="W161" s="102"/>
      <c r="X161" s="102"/>
      <c r="Y161" s="102"/>
      <c r="Z161" s="102"/>
      <c r="AA161" s="28" t="s">
        <v>25</v>
      </c>
      <c r="AB161" s="104"/>
      <c r="AC161" s="104"/>
      <c r="AD161" s="104"/>
      <c r="AE161" s="104"/>
      <c r="AF161" s="104"/>
      <c r="AG161" s="9"/>
      <c r="AH161" s="111"/>
    </row>
    <row r="162" spans="1:34" s="30" customFormat="1" ht="24" customHeight="1" x14ac:dyDescent="0.15">
      <c r="A162" s="72" t="s">
        <v>20</v>
      </c>
      <c r="B162" s="73"/>
      <c r="C162" s="73"/>
      <c r="D162" s="73"/>
      <c r="E162" s="74"/>
      <c r="F162" s="75" t="s">
        <v>38</v>
      </c>
      <c r="G162" s="76"/>
      <c r="H162" s="76"/>
      <c r="I162" s="76"/>
      <c r="J162" s="77" t="str">
        <f t="shared" ca="1" si="17"/>
        <v>平成　　年</v>
      </c>
      <c r="K162" s="77"/>
      <c r="L162" s="77"/>
      <c r="M162" s="77"/>
      <c r="N162" s="78" t="str">
        <f t="shared" ca="1" si="18"/>
        <v>月</v>
      </c>
      <c r="O162" s="78"/>
      <c r="P162" s="78"/>
      <c r="Q162" s="79" t="str">
        <f t="shared" ca="1" si="19"/>
        <v>日</v>
      </c>
      <c r="R162" s="79"/>
      <c r="S162" s="79"/>
      <c r="T162" s="80" t="str">
        <f t="shared" ca="1" si="20"/>
        <v>(     )</v>
      </c>
      <c r="U162" s="80"/>
      <c r="V162" s="81" t="s">
        <v>165</v>
      </c>
      <c r="W162" s="81"/>
      <c r="X162" s="81"/>
      <c r="Y162" s="81"/>
      <c r="Z162" s="81"/>
      <c r="AA162" s="27" t="s">
        <v>25</v>
      </c>
      <c r="AB162" s="81" t="s">
        <v>24</v>
      </c>
      <c r="AC162" s="81"/>
      <c r="AD162" s="81"/>
      <c r="AE162" s="81"/>
      <c r="AF162" s="81"/>
      <c r="AG162" s="5"/>
      <c r="AH162" s="82" t="str">
        <f ca="1">IF(N162="月","",ROW())</f>
        <v/>
      </c>
    </row>
    <row r="163" spans="1:34" s="30" customFormat="1" ht="24" customHeight="1" x14ac:dyDescent="0.15">
      <c r="A163" s="83" t="s">
        <v>37</v>
      </c>
      <c r="B163" s="84"/>
      <c r="C163" s="84"/>
      <c r="D163" s="84"/>
      <c r="E163" s="85"/>
      <c r="F163" s="89" t="s">
        <v>39</v>
      </c>
      <c r="G163" s="90"/>
      <c r="H163" s="90"/>
      <c r="I163" s="90"/>
      <c r="J163" s="91" t="str">
        <f t="shared" ca="1" si="17"/>
        <v>平成　　年</v>
      </c>
      <c r="K163" s="91"/>
      <c r="L163" s="91"/>
      <c r="M163" s="91"/>
      <c r="N163" s="92" t="str">
        <f ca="1">IF(J163=TEXT(TODAY(),"ggg")&amp;"　　年","月",J163)</f>
        <v>月</v>
      </c>
      <c r="O163" s="92"/>
      <c r="P163" s="92"/>
      <c r="Q163" s="93" t="str">
        <f ca="1">IF(J163=TEXT(TODAY(),"ggg")&amp;"　　年","日",J163)</f>
        <v>日</v>
      </c>
      <c r="R163" s="93"/>
      <c r="S163" s="93"/>
      <c r="T163" s="94" t="str">
        <f ca="1">IF(J163=TEXT(TODAY(),"ggg")&amp;"　　年","(     )",J163)</f>
        <v>(     )</v>
      </c>
      <c r="U163" s="94"/>
      <c r="V163" s="95" t="s">
        <v>165</v>
      </c>
      <c r="W163" s="95"/>
      <c r="X163" s="95"/>
      <c r="Y163" s="95"/>
      <c r="Z163" s="95"/>
      <c r="AA163" s="29" t="s">
        <v>25</v>
      </c>
      <c r="AB163" s="95" t="s">
        <v>24</v>
      </c>
      <c r="AC163" s="95"/>
      <c r="AD163" s="95"/>
      <c r="AE163" s="95"/>
      <c r="AF163" s="95"/>
      <c r="AG163" s="7"/>
      <c r="AH163" s="82"/>
    </row>
    <row r="164" spans="1:34" s="30" customFormat="1" ht="24" customHeight="1" x14ac:dyDescent="0.15">
      <c r="A164" s="86"/>
      <c r="B164" s="87"/>
      <c r="C164" s="87"/>
      <c r="D164" s="87"/>
      <c r="E164" s="88"/>
      <c r="F164" s="96" t="s">
        <v>40</v>
      </c>
      <c r="G164" s="97"/>
      <c r="H164" s="97"/>
      <c r="I164" s="97"/>
      <c r="J164" s="98" t="str">
        <f t="shared" ca="1" si="17"/>
        <v>平成　　年</v>
      </c>
      <c r="K164" s="98"/>
      <c r="L164" s="98"/>
      <c r="M164" s="98"/>
      <c r="N164" s="99" t="str">
        <f ca="1">IF(J164=TEXT(TODAY(),"ggg")&amp;"　　年","月",J164)</f>
        <v>月</v>
      </c>
      <c r="O164" s="99"/>
      <c r="P164" s="99"/>
      <c r="Q164" s="100" t="str">
        <f ca="1">IF(J164=TEXT(TODAY(),"ggg")&amp;"　　年","日",J164)</f>
        <v>日</v>
      </c>
      <c r="R164" s="100"/>
      <c r="S164" s="100"/>
      <c r="T164" s="101" t="str">
        <f ca="1">IF(J164=TEXT(TODAY(),"ggg")&amp;"　　年","(     )",J164)</f>
        <v>(     )</v>
      </c>
      <c r="U164" s="101"/>
      <c r="V164" s="102" t="s">
        <v>165</v>
      </c>
      <c r="W164" s="102"/>
      <c r="X164" s="102"/>
      <c r="Y164" s="102"/>
      <c r="Z164" s="102"/>
      <c r="AA164" s="28" t="s">
        <v>25</v>
      </c>
      <c r="AB164" s="102" t="s">
        <v>24</v>
      </c>
      <c r="AC164" s="102"/>
      <c r="AD164" s="102"/>
      <c r="AE164" s="102"/>
      <c r="AF164" s="102"/>
      <c r="AG164" s="9"/>
      <c r="AH164" s="82"/>
    </row>
    <row r="165" spans="1:34" s="30" customFormat="1" ht="15.95" customHeight="1" x14ac:dyDescent="0.15">
      <c r="A165" s="50" t="s">
        <v>10</v>
      </c>
      <c r="B165" s="51"/>
      <c r="C165" s="51"/>
      <c r="D165" s="51"/>
      <c r="E165" s="52"/>
      <c r="F165" s="56" t="s">
        <v>23</v>
      </c>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8"/>
      <c r="AH165" s="82"/>
    </row>
    <row r="166" spans="1:34" s="30" customFormat="1" ht="27.95" customHeight="1" thickBot="1" x14ac:dyDescent="0.2">
      <c r="A166" s="53"/>
      <c r="B166" s="54"/>
      <c r="C166" s="54"/>
      <c r="D166" s="54"/>
      <c r="E166" s="55"/>
      <c r="F166" s="59"/>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1"/>
      <c r="AH166" s="82"/>
    </row>
    <row r="167" spans="1:34" s="30" customFormat="1" ht="20.100000000000001" hidden="1" customHeight="1" x14ac:dyDescent="0.15">
      <c r="A167" s="62" t="str">
        <f ca="1">IF(COUNT(J162:J164)&lt;COUNT(J159:J161),"この文字を消すと入力セルの色を消せます","")</f>
        <v/>
      </c>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3"/>
    </row>
    <row r="168" spans="1:34" s="30" customFormat="1" ht="15.95" hidden="1" customHeight="1" x14ac:dyDescent="0.15">
      <c r="A168" s="63"/>
      <c r="B168" s="63"/>
      <c r="C168" s="63"/>
      <c r="D168" s="63"/>
      <c r="E168" s="63"/>
      <c r="F168" s="63"/>
      <c r="G168" s="63"/>
      <c r="H168" s="64"/>
      <c r="I168" s="65" t="s">
        <v>11</v>
      </c>
      <c r="J168" s="66"/>
      <c r="K168" s="67"/>
      <c r="L168" s="65" t="s">
        <v>12</v>
      </c>
      <c r="M168" s="66"/>
      <c r="N168" s="67"/>
      <c r="O168" s="65" t="s">
        <v>13</v>
      </c>
      <c r="P168" s="66"/>
      <c r="Q168" s="67"/>
      <c r="R168" s="65" t="s">
        <v>14</v>
      </c>
      <c r="S168" s="66"/>
      <c r="T168" s="67"/>
      <c r="U168" s="65" t="s">
        <v>15</v>
      </c>
      <c r="V168" s="66"/>
      <c r="W168" s="67"/>
      <c r="X168" s="65" t="s">
        <v>16</v>
      </c>
      <c r="Y168" s="66"/>
      <c r="Z168" s="67"/>
      <c r="AA168" s="68"/>
      <c r="AB168" s="63"/>
      <c r="AC168" s="63"/>
      <c r="AD168" s="63"/>
      <c r="AE168" s="63"/>
      <c r="AF168" s="63"/>
      <c r="AG168" s="63"/>
      <c r="AH168" s="63"/>
    </row>
    <row r="169" spans="1:34" s="30" customFormat="1" ht="44.1" hidden="1" customHeight="1" x14ac:dyDescent="0.15">
      <c r="A169" s="63"/>
      <c r="B169" s="63"/>
      <c r="C169" s="63"/>
      <c r="D169" s="63"/>
      <c r="E169" s="63"/>
      <c r="F169" s="63"/>
      <c r="G169" s="63"/>
      <c r="H169" s="64"/>
      <c r="I169" s="69"/>
      <c r="J169" s="70"/>
      <c r="K169" s="71"/>
      <c r="L169" s="69"/>
      <c r="M169" s="70"/>
      <c r="N169" s="71"/>
      <c r="O169" s="69"/>
      <c r="P169" s="70"/>
      <c r="Q169" s="71"/>
      <c r="R169" s="69"/>
      <c r="S169" s="70"/>
      <c r="T169" s="71"/>
      <c r="U169" s="69"/>
      <c r="V169" s="70"/>
      <c r="W169" s="71"/>
      <c r="X169" s="69"/>
      <c r="Y169" s="70"/>
      <c r="Z169" s="71"/>
      <c r="AA169" s="68"/>
      <c r="AB169" s="63"/>
      <c r="AC169" s="63"/>
      <c r="AD169" s="63"/>
      <c r="AE169" s="63"/>
      <c r="AF169" s="63"/>
      <c r="AG169" s="63"/>
      <c r="AH169" s="63"/>
    </row>
    <row r="170" spans="1:34" s="30" customFormat="1" ht="60" customHeight="1" x14ac:dyDescent="0.15">
      <c r="A170" s="38"/>
      <c r="B170" s="38"/>
      <c r="C170" s="38"/>
      <c r="D170" s="38"/>
      <c r="E170" s="38"/>
      <c r="F170" s="39" t="str">
        <f ca="1">IF(MONTH(TODAY())&lt;4,"[ 依頼団体名 ] ～ [ 対象者 ] までの赤色セルは必ず入力してください"&amp;CHAR(10)&amp;"[ 打合日 ] と [ 実施日 ] はなるべく第３希望まで入力してください"&amp;CHAR(10)&amp;"　※入力例 &gt;&gt; 同年の日付は [ "&amp;TEXT(TODAY(),"m/d")&amp;" ]"&amp;CHAR(10)&amp;"　　　　　 &gt;&gt; 時刻は24時間制で入力してください [ 13:30 ]","[ 依頼団体名 ] ～ [ 対象者 ] までの赤色セルは必ず入力してください"&amp;CHAR(10)&amp;"[ 打合日 ] と [ 実施日 ] はなるべく第３希望まで入力してください"&amp;CHAR(10)&amp;"　※入力例 &gt;&gt; 同年の日付は [ "&amp;TEXT(TODAY(),"m/d")&amp;" ] 来年の日付は [ "&amp;TEXT(DATE(YEAR(TODAY())+1,1,23),"yy/m/d")&amp;" ]"&amp;CHAR(10)&amp;"　　　　　 &gt;&gt; 時刻は24時間制で入力してください [ 13:30 ]")</f>
        <v>[ 依頼団体名 ] ～ [ 対象者 ] までの赤色セルは必ず入力してください
[ 打合日 ] と [ 実施日 ] はなるべく第３希望まで入力してください
　※入力例 &gt;&gt; 同年の日付は [ 5/8 ] 来年の日付は [ 20/1/23 ]
　　　　　 &gt;&gt; 時刻は24時間制で入力してください [ 13:30 ]</v>
      </c>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row>
    <row r="171" spans="1:34" s="30" customFormat="1" ht="18" customHeight="1" x14ac:dyDescent="0.15">
      <c r="A171" s="18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31"/>
    </row>
    <row r="172" spans="1:34" s="30" customFormat="1" ht="30" customHeight="1" x14ac:dyDescent="0.15">
      <c r="A172" s="182" t="s">
        <v>249</v>
      </c>
      <c r="B172" s="183"/>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c r="AG172" s="184"/>
      <c r="AH172" s="63"/>
    </row>
    <row r="173" spans="1:34" s="30" customFormat="1" ht="20.100000000000001" customHeight="1" x14ac:dyDescent="0.15">
      <c r="A173" s="42"/>
      <c r="B173" s="43"/>
      <c r="C173" s="40" t="s">
        <v>0</v>
      </c>
      <c r="D173" s="40"/>
      <c r="E173" s="40"/>
      <c r="F173" s="40"/>
      <c r="G173" s="40"/>
      <c r="H173" s="40"/>
      <c r="I173" s="40"/>
      <c r="J173" s="40"/>
      <c r="K173" s="40"/>
      <c r="L173" s="40"/>
      <c r="M173" s="40"/>
      <c r="N173" s="40"/>
      <c r="O173" s="40"/>
      <c r="P173" s="40"/>
      <c r="Q173" s="40"/>
      <c r="R173" s="40"/>
      <c r="S173" s="40"/>
      <c r="T173" s="40"/>
      <c r="U173" s="40"/>
      <c r="V173" s="40"/>
      <c r="W173" s="46"/>
      <c r="X173" s="46"/>
      <c r="Y173" s="46"/>
      <c r="Z173" s="46" t="s">
        <v>268</v>
      </c>
      <c r="AA173" s="46"/>
      <c r="AB173" s="46"/>
      <c r="AC173" s="46"/>
      <c r="AD173" s="46"/>
      <c r="AE173" s="46"/>
      <c r="AF173" s="46"/>
      <c r="AG173" s="48"/>
      <c r="AH173" s="63"/>
    </row>
    <row r="174" spans="1:34" s="30" customFormat="1" ht="20.100000000000001" customHeight="1" x14ac:dyDescent="0.15">
      <c r="A174" s="44"/>
      <c r="B174" s="45"/>
      <c r="C174" s="41" t="s">
        <v>34</v>
      </c>
      <c r="D174" s="41"/>
      <c r="E174" s="41"/>
      <c r="F174" s="41"/>
      <c r="G174" s="41"/>
      <c r="H174" s="41"/>
      <c r="I174" s="41"/>
      <c r="J174" s="41"/>
      <c r="K174" s="41"/>
      <c r="L174" s="41"/>
      <c r="M174" s="41"/>
      <c r="N174" s="41"/>
      <c r="O174" s="41"/>
      <c r="P174" s="41"/>
      <c r="Q174" s="41"/>
      <c r="R174" s="41"/>
      <c r="S174" s="41"/>
      <c r="T174" s="41"/>
      <c r="U174" s="41"/>
      <c r="V174" s="41"/>
      <c r="W174" s="47"/>
      <c r="X174" s="47"/>
      <c r="Y174" s="47"/>
      <c r="Z174" s="47" t="s">
        <v>259</v>
      </c>
      <c r="AA174" s="47"/>
      <c r="AB174" s="47"/>
      <c r="AC174" s="47"/>
      <c r="AD174" s="47"/>
      <c r="AE174" s="47"/>
      <c r="AF174" s="47"/>
      <c r="AG174" s="49"/>
      <c r="AH174" s="63"/>
    </row>
    <row r="175" spans="1:34" s="30" customFormat="1" ht="48" customHeight="1" x14ac:dyDescent="0.15">
      <c r="A175" s="185" t="s">
        <v>1</v>
      </c>
      <c r="B175" s="185"/>
      <c r="C175" s="185"/>
      <c r="D175" s="185"/>
      <c r="E175" s="185"/>
      <c r="F175" s="185"/>
      <c r="G175" s="185"/>
      <c r="H175" s="185"/>
      <c r="I175" s="185"/>
      <c r="J175" s="185"/>
      <c r="K175" s="185"/>
      <c r="L175" s="185"/>
      <c r="M175" s="185"/>
      <c r="N175" s="185"/>
      <c r="O175" s="185"/>
      <c r="P175" s="185"/>
      <c r="Q175" s="185"/>
      <c r="R175" s="185"/>
      <c r="S175" s="185"/>
      <c r="T175" s="185"/>
      <c r="U175" s="185"/>
      <c r="V175" s="185"/>
      <c r="W175" s="185"/>
      <c r="X175" s="185"/>
      <c r="Y175" s="185"/>
      <c r="Z175" s="185"/>
      <c r="AA175" s="185"/>
      <c r="AB175" s="185"/>
      <c r="AC175" s="185"/>
      <c r="AD175" s="185"/>
      <c r="AE175" s="185"/>
      <c r="AF175" s="185"/>
      <c r="AG175" s="185"/>
      <c r="AH175" s="63"/>
    </row>
    <row r="176" spans="1:34" s="30" customFormat="1" ht="18" customHeight="1" x14ac:dyDescent="0.15">
      <c r="A176" s="181" t="s">
        <v>21</v>
      </c>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63"/>
    </row>
    <row r="177" spans="1:34" s="30" customFormat="1" ht="36" customHeight="1" x14ac:dyDescent="0.15">
      <c r="A177" s="186" t="s">
        <v>2</v>
      </c>
      <c r="B177" s="186"/>
      <c r="C177" s="186"/>
      <c r="D177" s="186"/>
      <c r="E177" s="186"/>
      <c r="F177" s="187" t="str">
        <f ca="1">TEXT(TODAY(),"ggg")&amp;"　　　年　　　月　　　日 (　　　)"</f>
        <v>平成　　　年　　　月　　　日 (　　　)</v>
      </c>
      <c r="G177" s="187"/>
      <c r="H177" s="187"/>
      <c r="I177" s="187"/>
      <c r="J177" s="187"/>
      <c r="K177" s="187"/>
      <c r="L177" s="187"/>
      <c r="M177" s="187"/>
      <c r="N177" s="187"/>
      <c r="O177" s="187"/>
      <c r="P177" s="187"/>
      <c r="Q177" s="187"/>
      <c r="R177" s="187"/>
      <c r="S177" s="187"/>
      <c r="T177" s="187"/>
      <c r="U177" s="187"/>
      <c r="V177" s="186" t="s">
        <v>3</v>
      </c>
      <c r="W177" s="186"/>
      <c r="X177" s="186"/>
      <c r="Y177" s="186"/>
      <c r="Z177" s="186"/>
      <c r="AA177" s="188"/>
      <c r="AB177" s="188"/>
      <c r="AC177" s="188"/>
      <c r="AD177" s="188"/>
      <c r="AE177" s="188"/>
      <c r="AF177" s="188"/>
      <c r="AG177" s="188"/>
      <c r="AH177" s="63"/>
    </row>
    <row r="178" spans="1:34" s="30" customFormat="1" ht="12" customHeight="1" x14ac:dyDescent="0.15">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c r="AE178" s="189"/>
      <c r="AF178" s="189"/>
      <c r="AG178" s="189"/>
      <c r="AH178" s="63"/>
    </row>
    <row r="179" spans="1:34" s="30" customFormat="1" ht="24" customHeight="1" thickBot="1" x14ac:dyDescent="0.2">
      <c r="A179" s="190" t="s">
        <v>35</v>
      </c>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63"/>
    </row>
    <row r="180" spans="1:34" s="30" customFormat="1" ht="30" customHeight="1" x14ac:dyDescent="0.15">
      <c r="A180" s="126" t="s">
        <v>4</v>
      </c>
      <c r="B180" s="127"/>
      <c r="C180" s="127"/>
      <c r="D180" s="127"/>
      <c r="E180" s="128"/>
      <c r="F180" s="19"/>
      <c r="G180" s="129" t="str">
        <f>IF(G186="","",G146)</f>
        <v/>
      </c>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30"/>
      <c r="AH180" s="111"/>
    </row>
    <row r="181" spans="1:34" s="30" customFormat="1" ht="21.95" customHeight="1" x14ac:dyDescent="0.15">
      <c r="A181" s="50" t="s">
        <v>5</v>
      </c>
      <c r="B181" s="51"/>
      <c r="C181" s="51"/>
      <c r="D181" s="51"/>
      <c r="E181" s="52"/>
      <c r="F181" s="131" t="str">
        <f>IF(F149=F183,F147,PHONETIC(F183))</f>
        <v/>
      </c>
      <c r="G181" s="132"/>
      <c r="H181" s="132"/>
      <c r="I181" s="132"/>
      <c r="J181" s="132"/>
      <c r="K181" s="132"/>
      <c r="L181" s="132"/>
      <c r="M181" s="132"/>
      <c r="N181" s="132"/>
      <c r="O181" s="132"/>
      <c r="P181" s="132"/>
      <c r="Q181" s="133"/>
      <c r="R181" s="137" t="s">
        <v>7</v>
      </c>
      <c r="S181" s="51"/>
      <c r="T181" s="52"/>
      <c r="U181" s="141" t="s">
        <v>163</v>
      </c>
      <c r="V181" s="142"/>
      <c r="W181" s="142"/>
      <c r="X181" s="143" t="str">
        <f>IF(G186="","",X147)</f>
        <v/>
      </c>
      <c r="Y181" s="143"/>
      <c r="Z181" s="143"/>
      <c r="AA181" s="143"/>
      <c r="AB181" s="143"/>
      <c r="AC181" s="143"/>
      <c r="AD181" s="143"/>
      <c r="AE181" s="143"/>
      <c r="AF181" s="143"/>
      <c r="AG181" s="144"/>
      <c r="AH181" s="111"/>
    </row>
    <row r="182" spans="1:34" s="30" customFormat="1" ht="12" customHeight="1" x14ac:dyDescent="0.15">
      <c r="A182" s="105"/>
      <c r="B182" s="106"/>
      <c r="C182" s="106"/>
      <c r="D182" s="106"/>
      <c r="E182" s="107"/>
      <c r="F182" s="134"/>
      <c r="G182" s="135"/>
      <c r="H182" s="135"/>
      <c r="I182" s="135"/>
      <c r="J182" s="135"/>
      <c r="K182" s="135"/>
      <c r="L182" s="135"/>
      <c r="M182" s="135"/>
      <c r="N182" s="135"/>
      <c r="O182" s="135"/>
      <c r="P182" s="135"/>
      <c r="Q182" s="136"/>
      <c r="R182" s="138"/>
      <c r="S182" s="46"/>
      <c r="T182" s="139"/>
      <c r="U182" s="145"/>
      <c r="V182" s="146"/>
      <c r="W182" s="149" t="str">
        <f>IF(G186="","",W148)</f>
        <v/>
      </c>
      <c r="X182" s="149"/>
      <c r="Y182" s="149"/>
      <c r="Z182" s="149"/>
      <c r="AA182" s="149"/>
      <c r="AB182" s="149"/>
      <c r="AC182" s="149"/>
      <c r="AD182" s="149"/>
      <c r="AE182" s="149"/>
      <c r="AF182" s="149"/>
      <c r="AG182" s="150"/>
      <c r="AH182" s="111"/>
    </row>
    <row r="183" spans="1:34" s="30" customFormat="1" ht="12" customHeight="1" x14ac:dyDescent="0.15">
      <c r="A183" s="50" t="s">
        <v>6</v>
      </c>
      <c r="B183" s="51"/>
      <c r="C183" s="51"/>
      <c r="D183" s="51"/>
      <c r="E183" s="52"/>
      <c r="F183" s="154" t="str">
        <f>IF(G186="","",F149)</f>
        <v/>
      </c>
      <c r="G183" s="155"/>
      <c r="H183" s="155"/>
      <c r="I183" s="155"/>
      <c r="J183" s="155"/>
      <c r="K183" s="155"/>
      <c r="L183" s="155"/>
      <c r="M183" s="155"/>
      <c r="N183" s="155"/>
      <c r="O183" s="155"/>
      <c r="P183" s="155"/>
      <c r="Q183" s="156"/>
      <c r="R183" s="138"/>
      <c r="S183" s="46"/>
      <c r="T183" s="139"/>
      <c r="U183" s="147"/>
      <c r="V183" s="148"/>
      <c r="W183" s="151"/>
      <c r="X183" s="151"/>
      <c r="Y183" s="151"/>
      <c r="Z183" s="151"/>
      <c r="AA183" s="151"/>
      <c r="AB183" s="151"/>
      <c r="AC183" s="151"/>
      <c r="AD183" s="151"/>
      <c r="AE183" s="151"/>
      <c r="AF183" s="151"/>
      <c r="AG183" s="152"/>
      <c r="AH183" s="111"/>
    </row>
    <row r="184" spans="1:34" s="30" customFormat="1" ht="21.95" customHeight="1" x14ac:dyDescent="0.15">
      <c r="A184" s="153"/>
      <c r="B184" s="46"/>
      <c r="C184" s="46"/>
      <c r="D184" s="46"/>
      <c r="E184" s="139"/>
      <c r="F184" s="157"/>
      <c r="G184" s="158"/>
      <c r="H184" s="158"/>
      <c r="I184" s="158"/>
      <c r="J184" s="158"/>
      <c r="K184" s="158"/>
      <c r="L184" s="158"/>
      <c r="M184" s="158"/>
      <c r="N184" s="158"/>
      <c r="O184" s="158"/>
      <c r="P184" s="158"/>
      <c r="Q184" s="159"/>
      <c r="R184" s="138"/>
      <c r="S184" s="46"/>
      <c r="T184" s="139"/>
      <c r="U184" s="75" t="s">
        <v>32</v>
      </c>
      <c r="V184" s="76"/>
      <c r="W184" s="76"/>
      <c r="X184" s="163" t="str">
        <f>IF(G186=""," 　　　- 　　　- 　　　　",X150)</f>
        <v xml:space="preserve"> 　　　- 　　　- 　　　　</v>
      </c>
      <c r="Y184" s="164"/>
      <c r="Z184" s="164"/>
      <c r="AA184" s="164"/>
      <c r="AB184" s="164"/>
      <c r="AC184" s="164"/>
      <c r="AD184" s="164"/>
      <c r="AE184" s="164"/>
      <c r="AF184" s="164"/>
      <c r="AG184" s="165"/>
      <c r="AH184" s="111"/>
    </row>
    <row r="185" spans="1:34" s="30" customFormat="1" ht="21.95" customHeight="1" x14ac:dyDescent="0.15">
      <c r="A185" s="105"/>
      <c r="B185" s="106"/>
      <c r="C185" s="106"/>
      <c r="D185" s="106"/>
      <c r="E185" s="107"/>
      <c r="F185" s="160"/>
      <c r="G185" s="161"/>
      <c r="H185" s="161"/>
      <c r="I185" s="161"/>
      <c r="J185" s="161"/>
      <c r="K185" s="161"/>
      <c r="L185" s="161"/>
      <c r="M185" s="161"/>
      <c r="N185" s="161"/>
      <c r="O185" s="161"/>
      <c r="P185" s="161"/>
      <c r="Q185" s="162"/>
      <c r="R185" s="140"/>
      <c r="S185" s="106"/>
      <c r="T185" s="107"/>
      <c r="U185" s="96" t="s">
        <v>33</v>
      </c>
      <c r="V185" s="97"/>
      <c r="W185" s="97"/>
      <c r="X185" s="166" t="str">
        <f>IF(G186=""," 　　　- 　　　- 　　　　",X151)</f>
        <v xml:space="preserve"> 　　　- 　　　- 　　　　</v>
      </c>
      <c r="Y185" s="167"/>
      <c r="Z185" s="167"/>
      <c r="AA185" s="167"/>
      <c r="AB185" s="167"/>
      <c r="AC185" s="167"/>
      <c r="AD185" s="167"/>
      <c r="AE185" s="167"/>
      <c r="AF185" s="167"/>
      <c r="AG185" s="168"/>
      <c r="AH185" s="111"/>
    </row>
    <row r="186" spans="1:34" s="30" customFormat="1" ht="24" customHeight="1" x14ac:dyDescent="0.15">
      <c r="A186" s="169" t="s">
        <v>22</v>
      </c>
      <c r="B186" s="170"/>
      <c r="C186" s="170"/>
      <c r="D186" s="170"/>
      <c r="E186" s="171"/>
      <c r="F186" s="172"/>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E186" s="174"/>
      <c r="AF186" s="174"/>
      <c r="AG186" s="175"/>
      <c r="AH186" s="111"/>
    </row>
    <row r="187" spans="1:34" s="30" customFormat="1" ht="48" customHeight="1" x14ac:dyDescent="0.15">
      <c r="A187" s="178" t="s">
        <v>164</v>
      </c>
      <c r="B187" s="179"/>
      <c r="C187" s="179"/>
      <c r="D187" s="179"/>
      <c r="E187" s="180"/>
      <c r="F187" s="173"/>
      <c r="G187" s="176"/>
      <c r="H187" s="176"/>
      <c r="I187" s="176"/>
      <c r="J187" s="176"/>
      <c r="K187" s="176"/>
      <c r="L187" s="176"/>
      <c r="M187" s="176"/>
      <c r="N187" s="176"/>
      <c r="O187" s="176"/>
      <c r="P187" s="176"/>
      <c r="Q187" s="176"/>
      <c r="R187" s="176"/>
      <c r="S187" s="176"/>
      <c r="T187" s="176"/>
      <c r="U187" s="176"/>
      <c r="V187" s="176"/>
      <c r="W187" s="176"/>
      <c r="X187" s="176"/>
      <c r="Y187" s="176"/>
      <c r="Z187" s="176"/>
      <c r="AA187" s="176"/>
      <c r="AB187" s="176"/>
      <c r="AC187" s="176"/>
      <c r="AD187" s="176"/>
      <c r="AE187" s="176"/>
      <c r="AF187" s="176"/>
      <c r="AG187" s="177"/>
      <c r="AH187" s="111"/>
    </row>
    <row r="188" spans="1:34" s="30" customFormat="1" ht="18" customHeight="1" x14ac:dyDescent="0.15">
      <c r="A188" s="50" t="s">
        <v>17</v>
      </c>
      <c r="B188" s="51"/>
      <c r="C188" s="51"/>
      <c r="D188" s="51"/>
      <c r="E188" s="52"/>
      <c r="F188" s="108" t="s">
        <v>26</v>
      </c>
      <c r="G188" s="109"/>
      <c r="H188" s="109"/>
      <c r="I188" s="109"/>
      <c r="J188" s="109"/>
      <c r="K188" s="109"/>
      <c r="L188" s="109"/>
      <c r="M188" s="109"/>
      <c r="N188" s="109"/>
      <c r="O188" s="109"/>
      <c r="P188" s="109"/>
      <c r="Q188" s="109"/>
      <c r="R188" s="109"/>
      <c r="S188" s="109"/>
      <c r="T188" s="109"/>
      <c r="U188" s="109"/>
      <c r="V188" s="109"/>
      <c r="W188" s="109"/>
      <c r="X188" s="109"/>
      <c r="Y188" s="109"/>
      <c r="Z188" s="109"/>
      <c r="AA188" s="109"/>
      <c r="AB188" s="109"/>
      <c r="AC188" s="109"/>
      <c r="AD188" s="109"/>
      <c r="AE188" s="109"/>
      <c r="AF188" s="109"/>
      <c r="AG188" s="110"/>
      <c r="AH188" s="111"/>
    </row>
    <row r="189" spans="1:34" s="30" customFormat="1" ht="60" customHeight="1" x14ac:dyDescent="0.15">
      <c r="A189" s="105"/>
      <c r="B189" s="106"/>
      <c r="C189" s="106"/>
      <c r="D189" s="106"/>
      <c r="E189" s="107"/>
      <c r="F189" s="112"/>
      <c r="G189" s="113"/>
      <c r="H189" s="113"/>
      <c r="I189" s="113"/>
      <c r="J189" s="113"/>
      <c r="K189" s="113"/>
      <c r="L189" s="113"/>
      <c r="M189" s="113"/>
      <c r="N189" s="113"/>
      <c r="O189" s="113"/>
      <c r="P189" s="113"/>
      <c r="Q189" s="113"/>
      <c r="R189" s="113"/>
      <c r="S189" s="113"/>
      <c r="T189" s="113"/>
      <c r="U189" s="113"/>
      <c r="V189" s="113"/>
      <c r="W189" s="113"/>
      <c r="X189" s="113"/>
      <c r="Y189" s="113"/>
      <c r="Z189" s="113"/>
      <c r="AA189" s="113"/>
      <c r="AB189" s="113"/>
      <c r="AC189" s="113"/>
      <c r="AD189" s="113"/>
      <c r="AE189" s="113"/>
      <c r="AF189" s="113"/>
      <c r="AG189" s="114"/>
      <c r="AH189" s="111"/>
    </row>
    <row r="190" spans="1:34" s="30" customFormat="1" ht="15.95" customHeight="1" x14ac:dyDescent="0.15">
      <c r="A190" s="50" t="s">
        <v>8</v>
      </c>
      <c r="B190" s="51"/>
      <c r="C190" s="51"/>
      <c r="D190" s="51"/>
      <c r="E190" s="52"/>
      <c r="F190" s="108" t="s">
        <v>27</v>
      </c>
      <c r="G190" s="109"/>
      <c r="H190" s="109"/>
      <c r="I190" s="109"/>
      <c r="J190" s="109"/>
      <c r="K190" s="109"/>
      <c r="L190" s="109"/>
      <c r="M190" s="109"/>
      <c r="N190" s="109"/>
      <c r="O190" s="109"/>
      <c r="P190" s="109"/>
      <c r="Q190" s="109"/>
      <c r="R190" s="109"/>
      <c r="S190" s="109"/>
      <c r="T190" s="109"/>
      <c r="U190" s="109"/>
      <c r="V190" s="109"/>
      <c r="W190" s="109"/>
      <c r="X190" s="109"/>
      <c r="Y190" s="109"/>
      <c r="Z190" s="109"/>
      <c r="AA190" s="109"/>
      <c r="AB190" s="109"/>
      <c r="AC190" s="109"/>
      <c r="AD190" s="109"/>
      <c r="AE190" s="109"/>
      <c r="AF190" s="109"/>
      <c r="AG190" s="110"/>
      <c r="AH190" s="111"/>
    </row>
    <row r="191" spans="1:34" s="30" customFormat="1" ht="44.1" customHeight="1" x14ac:dyDescent="0.15">
      <c r="A191" s="105"/>
      <c r="B191" s="106"/>
      <c r="C191" s="106"/>
      <c r="D191" s="106"/>
      <c r="E191" s="107"/>
      <c r="F191" s="112"/>
      <c r="G191" s="113"/>
      <c r="H191" s="113"/>
      <c r="I191" s="113"/>
      <c r="J191" s="113"/>
      <c r="K191" s="113"/>
      <c r="L191" s="113"/>
      <c r="M191" s="113"/>
      <c r="N191" s="113"/>
      <c r="O191" s="113"/>
      <c r="P191" s="113"/>
      <c r="Q191" s="113"/>
      <c r="R191" s="113"/>
      <c r="S191" s="113"/>
      <c r="T191" s="113"/>
      <c r="U191" s="113"/>
      <c r="V191" s="113"/>
      <c r="W191" s="113"/>
      <c r="X191" s="113"/>
      <c r="Y191" s="113"/>
      <c r="Z191" s="113"/>
      <c r="AA191" s="113"/>
      <c r="AB191" s="113"/>
      <c r="AC191" s="113"/>
      <c r="AD191" s="113"/>
      <c r="AE191" s="113"/>
      <c r="AF191" s="113"/>
      <c r="AG191" s="114"/>
      <c r="AH191" s="111"/>
    </row>
    <row r="192" spans="1:34" s="30" customFormat="1" ht="39.950000000000003" customHeight="1" x14ac:dyDescent="0.15">
      <c r="A192" s="115" t="s">
        <v>19</v>
      </c>
      <c r="B192" s="116"/>
      <c r="C192" s="116"/>
      <c r="D192" s="116"/>
      <c r="E192" s="117"/>
      <c r="F192" s="118" t="s">
        <v>30</v>
      </c>
      <c r="G192" s="109"/>
      <c r="H192" s="109"/>
      <c r="I192" s="119"/>
      <c r="J192" s="120" t="str">
        <f>IF(G186="","学年",J158)</f>
        <v>学年</v>
      </c>
      <c r="K192" s="121"/>
      <c r="L192" s="121"/>
      <c r="M192" s="121"/>
      <c r="N192" s="121"/>
      <c r="O192" s="122" t="str">
        <f>IF(G186="","クラス",O158)</f>
        <v>クラス</v>
      </c>
      <c r="P192" s="122"/>
      <c r="Q192" s="122"/>
      <c r="R192" s="122"/>
      <c r="S192" s="122"/>
      <c r="T192" s="123" t="str">
        <f>IF(G186="","人",T158)</f>
        <v>人</v>
      </c>
      <c r="U192" s="123"/>
      <c r="V192" s="123"/>
      <c r="W192" s="123"/>
      <c r="X192" s="2"/>
      <c r="Y192" s="118" t="s">
        <v>260</v>
      </c>
      <c r="Z192" s="109"/>
      <c r="AA192" s="109"/>
      <c r="AB192" s="119"/>
      <c r="AC192" s="124" t="str">
        <f>IF(G186="","人",AC158)</f>
        <v>人</v>
      </c>
      <c r="AD192" s="123"/>
      <c r="AE192" s="123"/>
      <c r="AF192" s="123"/>
      <c r="AG192" s="3"/>
      <c r="AH192" s="111"/>
    </row>
    <row r="193" spans="1:34" s="30" customFormat="1" ht="24" customHeight="1" x14ac:dyDescent="0.15">
      <c r="A193" s="72" t="s">
        <v>18</v>
      </c>
      <c r="B193" s="73"/>
      <c r="C193" s="73"/>
      <c r="D193" s="73"/>
      <c r="E193" s="74"/>
      <c r="F193" s="75" t="s">
        <v>38</v>
      </c>
      <c r="G193" s="76"/>
      <c r="H193" s="76"/>
      <c r="I193" s="76"/>
      <c r="J193" s="77" t="str">
        <f t="shared" ref="J193:J198" ca="1" si="21">TEXT(TODAY(),"ggg")&amp;"　　年"</f>
        <v>平成　　年</v>
      </c>
      <c r="K193" s="77"/>
      <c r="L193" s="77"/>
      <c r="M193" s="77"/>
      <c r="N193" s="78" t="str">
        <f t="shared" ref="N193:N196" ca="1" si="22">IF(J193=TEXT(TODAY(),"ggg")&amp;"　　年","月",J193)</f>
        <v>月</v>
      </c>
      <c r="O193" s="78"/>
      <c r="P193" s="78"/>
      <c r="Q193" s="79" t="str">
        <f t="shared" ref="Q193:Q196" ca="1" si="23">IF(J193=TEXT(TODAY(),"ggg")&amp;"　　年","日",J193)</f>
        <v>日</v>
      </c>
      <c r="R193" s="79"/>
      <c r="S193" s="79"/>
      <c r="T193" s="80" t="str">
        <f t="shared" ref="T193:T196" ca="1" si="24">IF(J193=TEXT(TODAY(),"ggg")&amp;"　　年","(     )",J193)</f>
        <v>(     )</v>
      </c>
      <c r="U193" s="80"/>
      <c r="V193" s="81" t="s">
        <v>165</v>
      </c>
      <c r="W193" s="81"/>
      <c r="X193" s="81"/>
      <c r="Y193" s="81"/>
      <c r="Z193" s="81"/>
      <c r="AA193" s="27" t="s">
        <v>25</v>
      </c>
      <c r="AB193" s="125"/>
      <c r="AC193" s="125"/>
      <c r="AD193" s="125"/>
      <c r="AE193" s="125"/>
      <c r="AF193" s="125"/>
      <c r="AG193" s="5"/>
      <c r="AH193" s="111"/>
    </row>
    <row r="194" spans="1:34" s="30" customFormat="1" ht="24" customHeight="1" x14ac:dyDescent="0.15">
      <c r="A194" s="83" t="s">
        <v>36</v>
      </c>
      <c r="B194" s="84"/>
      <c r="C194" s="84"/>
      <c r="D194" s="84"/>
      <c r="E194" s="85"/>
      <c r="F194" s="89" t="s">
        <v>39</v>
      </c>
      <c r="G194" s="90"/>
      <c r="H194" s="90"/>
      <c r="I194" s="90"/>
      <c r="J194" s="91" t="str">
        <f t="shared" ca="1" si="21"/>
        <v>平成　　年</v>
      </c>
      <c r="K194" s="91"/>
      <c r="L194" s="91"/>
      <c r="M194" s="91"/>
      <c r="N194" s="92" t="str">
        <f t="shared" ca="1" si="22"/>
        <v>月</v>
      </c>
      <c r="O194" s="92"/>
      <c r="P194" s="92"/>
      <c r="Q194" s="93" t="str">
        <f t="shared" ca="1" si="23"/>
        <v>日</v>
      </c>
      <c r="R194" s="93"/>
      <c r="S194" s="93"/>
      <c r="T194" s="94" t="str">
        <f t="shared" ca="1" si="24"/>
        <v>(     )</v>
      </c>
      <c r="U194" s="94"/>
      <c r="V194" s="95" t="s">
        <v>165</v>
      </c>
      <c r="W194" s="95"/>
      <c r="X194" s="95"/>
      <c r="Y194" s="95"/>
      <c r="Z194" s="95"/>
      <c r="AA194" s="29" t="s">
        <v>25</v>
      </c>
      <c r="AB194" s="103"/>
      <c r="AC194" s="103"/>
      <c r="AD194" s="103"/>
      <c r="AE194" s="103"/>
      <c r="AF194" s="103"/>
      <c r="AG194" s="7"/>
      <c r="AH194" s="111"/>
    </row>
    <row r="195" spans="1:34" s="30" customFormat="1" ht="24" customHeight="1" x14ac:dyDescent="0.15">
      <c r="A195" s="86"/>
      <c r="B195" s="87"/>
      <c r="C195" s="87"/>
      <c r="D195" s="87"/>
      <c r="E195" s="88"/>
      <c r="F195" s="96" t="s">
        <v>40</v>
      </c>
      <c r="G195" s="97"/>
      <c r="H195" s="97"/>
      <c r="I195" s="97"/>
      <c r="J195" s="98" t="str">
        <f t="shared" ca="1" si="21"/>
        <v>平成　　年</v>
      </c>
      <c r="K195" s="98"/>
      <c r="L195" s="98"/>
      <c r="M195" s="98"/>
      <c r="N195" s="99" t="str">
        <f t="shared" ca="1" si="22"/>
        <v>月</v>
      </c>
      <c r="O195" s="99"/>
      <c r="P195" s="99"/>
      <c r="Q195" s="100" t="str">
        <f t="shared" ca="1" si="23"/>
        <v>日</v>
      </c>
      <c r="R195" s="100"/>
      <c r="S195" s="100"/>
      <c r="T195" s="101" t="str">
        <f t="shared" ca="1" si="24"/>
        <v>(     )</v>
      </c>
      <c r="U195" s="101"/>
      <c r="V195" s="102" t="s">
        <v>165</v>
      </c>
      <c r="W195" s="102"/>
      <c r="X195" s="102"/>
      <c r="Y195" s="102"/>
      <c r="Z195" s="102"/>
      <c r="AA195" s="28" t="s">
        <v>25</v>
      </c>
      <c r="AB195" s="104"/>
      <c r="AC195" s="104"/>
      <c r="AD195" s="104"/>
      <c r="AE195" s="104"/>
      <c r="AF195" s="104"/>
      <c r="AG195" s="9"/>
      <c r="AH195" s="111"/>
    </row>
    <row r="196" spans="1:34" s="30" customFormat="1" ht="24" customHeight="1" x14ac:dyDescent="0.15">
      <c r="A196" s="72" t="s">
        <v>20</v>
      </c>
      <c r="B196" s="73"/>
      <c r="C196" s="73"/>
      <c r="D196" s="73"/>
      <c r="E196" s="74"/>
      <c r="F196" s="75" t="s">
        <v>38</v>
      </c>
      <c r="G196" s="76"/>
      <c r="H196" s="76"/>
      <c r="I196" s="76"/>
      <c r="J196" s="77" t="str">
        <f t="shared" ca="1" si="21"/>
        <v>平成　　年</v>
      </c>
      <c r="K196" s="77"/>
      <c r="L196" s="77"/>
      <c r="M196" s="77"/>
      <c r="N196" s="78" t="str">
        <f t="shared" ca="1" si="22"/>
        <v>月</v>
      </c>
      <c r="O196" s="78"/>
      <c r="P196" s="78"/>
      <c r="Q196" s="79" t="str">
        <f t="shared" ca="1" si="23"/>
        <v>日</v>
      </c>
      <c r="R196" s="79"/>
      <c r="S196" s="79"/>
      <c r="T196" s="80" t="str">
        <f t="shared" ca="1" si="24"/>
        <v>(     )</v>
      </c>
      <c r="U196" s="80"/>
      <c r="V196" s="81" t="s">
        <v>165</v>
      </c>
      <c r="W196" s="81"/>
      <c r="X196" s="81"/>
      <c r="Y196" s="81"/>
      <c r="Z196" s="81"/>
      <c r="AA196" s="27" t="s">
        <v>25</v>
      </c>
      <c r="AB196" s="81" t="s">
        <v>24</v>
      </c>
      <c r="AC196" s="81"/>
      <c r="AD196" s="81"/>
      <c r="AE196" s="81"/>
      <c r="AF196" s="81"/>
      <c r="AG196" s="5"/>
      <c r="AH196" s="82" t="str">
        <f ca="1">IF(N196="月","",ROW())</f>
        <v/>
      </c>
    </row>
    <row r="197" spans="1:34" s="30" customFormat="1" ht="24" customHeight="1" x14ac:dyDescent="0.15">
      <c r="A197" s="83" t="s">
        <v>37</v>
      </c>
      <c r="B197" s="84"/>
      <c r="C197" s="84"/>
      <c r="D197" s="84"/>
      <c r="E197" s="85"/>
      <c r="F197" s="89" t="s">
        <v>39</v>
      </c>
      <c r="G197" s="90"/>
      <c r="H197" s="90"/>
      <c r="I197" s="90"/>
      <c r="J197" s="91" t="str">
        <f t="shared" ca="1" si="21"/>
        <v>平成　　年</v>
      </c>
      <c r="K197" s="91"/>
      <c r="L197" s="91"/>
      <c r="M197" s="91"/>
      <c r="N197" s="92" t="str">
        <f ca="1">IF(J197=TEXT(TODAY(),"ggg")&amp;"　　年","月",J197)</f>
        <v>月</v>
      </c>
      <c r="O197" s="92"/>
      <c r="P197" s="92"/>
      <c r="Q197" s="93" t="str">
        <f ca="1">IF(J197=TEXT(TODAY(),"ggg")&amp;"　　年","日",J197)</f>
        <v>日</v>
      </c>
      <c r="R197" s="93"/>
      <c r="S197" s="93"/>
      <c r="T197" s="94" t="str">
        <f ca="1">IF(J197=TEXT(TODAY(),"ggg")&amp;"　　年","(     )",J197)</f>
        <v>(     )</v>
      </c>
      <c r="U197" s="94"/>
      <c r="V197" s="95" t="s">
        <v>165</v>
      </c>
      <c r="W197" s="95"/>
      <c r="X197" s="95"/>
      <c r="Y197" s="95"/>
      <c r="Z197" s="95"/>
      <c r="AA197" s="29" t="s">
        <v>25</v>
      </c>
      <c r="AB197" s="95" t="s">
        <v>24</v>
      </c>
      <c r="AC197" s="95"/>
      <c r="AD197" s="95"/>
      <c r="AE197" s="95"/>
      <c r="AF197" s="95"/>
      <c r="AG197" s="7"/>
      <c r="AH197" s="82"/>
    </row>
    <row r="198" spans="1:34" s="30" customFormat="1" ht="24" customHeight="1" x14ac:dyDescent="0.15">
      <c r="A198" s="86"/>
      <c r="B198" s="87"/>
      <c r="C198" s="87"/>
      <c r="D198" s="87"/>
      <c r="E198" s="88"/>
      <c r="F198" s="96" t="s">
        <v>40</v>
      </c>
      <c r="G198" s="97"/>
      <c r="H198" s="97"/>
      <c r="I198" s="97"/>
      <c r="J198" s="98" t="str">
        <f t="shared" ca="1" si="21"/>
        <v>平成　　年</v>
      </c>
      <c r="K198" s="98"/>
      <c r="L198" s="98"/>
      <c r="M198" s="98"/>
      <c r="N198" s="99" t="str">
        <f ca="1">IF(J198=TEXT(TODAY(),"ggg")&amp;"　　年","月",J198)</f>
        <v>月</v>
      </c>
      <c r="O198" s="99"/>
      <c r="P198" s="99"/>
      <c r="Q198" s="100" t="str">
        <f ca="1">IF(J198=TEXT(TODAY(),"ggg")&amp;"　　年","日",J198)</f>
        <v>日</v>
      </c>
      <c r="R198" s="100"/>
      <c r="S198" s="100"/>
      <c r="T198" s="101" t="str">
        <f ca="1">IF(J198=TEXT(TODAY(),"ggg")&amp;"　　年","(     )",J198)</f>
        <v>(     )</v>
      </c>
      <c r="U198" s="101"/>
      <c r="V198" s="102" t="s">
        <v>165</v>
      </c>
      <c r="W198" s="102"/>
      <c r="X198" s="102"/>
      <c r="Y198" s="102"/>
      <c r="Z198" s="102"/>
      <c r="AA198" s="28" t="s">
        <v>25</v>
      </c>
      <c r="AB198" s="102" t="s">
        <v>24</v>
      </c>
      <c r="AC198" s="102"/>
      <c r="AD198" s="102"/>
      <c r="AE198" s="102"/>
      <c r="AF198" s="102"/>
      <c r="AG198" s="9"/>
      <c r="AH198" s="82"/>
    </row>
    <row r="199" spans="1:34" s="30" customFormat="1" ht="15.95" customHeight="1" x14ac:dyDescent="0.15">
      <c r="A199" s="50" t="s">
        <v>10</v>
      </c>
      <c r="B199" s="51"/>
      <c r="C199" s="51"/>
      <c r="D199" s="51"/>
      <c r="E199" s="52"/>
      <c r="F199" s="56" t="s">
        <v>23</v>
      </c>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8"/>
      <c r="AH199" s="82"/>
    </row>
    <row r="200" spans="1:34" s="30" customFormat="1" ht="27.95" customHeight="1" thickBot="1" x14ac:dyDescent="0.2">
      <c r="A200" s="53"/>
      <c r="B200" s="54"/>
      <c r="C200" s="54"/>
      <c r="D200" s="54"/>
      <c r="E200" s="55"/>
      <c r="F200" s="59"/>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1"/>
      <c r="AH200" s="82"/>
    </row>
    <row r="201" spans="1:34" s="30" customFormat="1" ht="20.100000000000001" hidden="1" customHeight="1" x14ac:dyDescent="0.15">
      <c r="A201" s="62" t="str">
        <f ca="1">IF(COUNT(J196:J198)&lt;COUNT(J193:J195),"この文字を消すと入力セルの色を消せます","")</f>
        <v/>
      </c>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3"/>
    </row>
    <row r="202" spans="1:34" s="30" customFormat="1" ht="15.95" hidden="1" customHeight="1" x14ac:dyDescent="0.15">
      <c r="A202" s="63"/>
      <c r="B202" s="63"/>
      <c r="C202" s="63"/>
      <c r="D202" s="63"/>
      <c r="E202" s="63"/>
      <c r="F202" s="63"/>
      <c r="G202" s="63"/>
      <c r="H202" s="64"/>
      <c r="I202" s="65" t="s">
        <v>11</v>
      </c>
      <c r="J202" s="66"/>
      <c r="K202" s="67"/>
      <c r="L202" s="65" t="s">
        <v>12</v>
      </c>
      <c r="M202" s="66"/>
      <c r="N202" s="67"/>
      <c r="O202" s="65" t="s">
        <v>13</v>
      </c>
      <c r="P202" s="66"/>
      <c r="Q202" s="67"/>
      <c r="R202" s="65" t="s">
        <v>14</v>
      </c>
      <c r="S202" s="66"/>
      <c r="T202" s="67"/>
      <c r="U202" s="65" t="s">
        <v>15</v>
      </c>
      <c r="V202" s="66"/>
      <c r="W202" s="67"/>
      <c r="X202" s="65" t="s">
        <v>16</v>
      </c>
      <c r="Y202" s="66"/>
      <c r="Z202" s="67"/>
      <c r="AA202" s="68"/>
      <c r="AB202" s="63"/>
      <c r="AC202" s="63"/>
      <c r="AD202" s="63"/>
      <c r="AE202" s="63"/>
      <c r="AF202" s="63"/>
      <c r="AG202" s="63"/>
      <c r="AH202" s="63"/>
    </row>
    <row r="203" spans="1:34" s="30" customFormat="1" ht="44.1" hidden="1" customHeight="1" x14ac:dyDescent="0.15">
      <c r="A203" s="63"/>
      <c r="B203" s="63"/>
      <c r="C203" s="63"/>
      <c r="D203" s="63"/>
      <c r="E203" s="63"/>
      <c r="F203" s="63"/>
      <c r="G203" s="63"/>
      <c r="H203" s="64"/>
      <c r="I203" s="69"/>
      <c r="J203" s="70"/>
      <c r="K203" s="71"/>
      <c r="L203" s="69"/>
      <c r="M203" s="70"/>
      <c r="N203" s="71"/>
      <c r="O203" s="69"/>
      <c r="P203" s="70"/>
      <c r="Q203" s="71"/>
      <c r="R203" s="69"/>
      <c r="S203" s="70"/>
      <c r="T203" s="71"/>
      <c r="U203" s="69"/>
      <c r="V203" s="70"/>
      <c r="W203" s="71"/>
      <c r="X203" s="69"/>
      <c r="Y203" s="70"/>
      <c r="Z203" s="71"/>
      <c r="AA203" s="68"/>
      <c r="AB203" s="63"/>
      <c r="AC203" s="63"/>
      <c r="AD203" s="63"/>
      <c r="AE203" s="63"/>
      <c r="AF203" s="63"/>
      <c r="AG203" s="63"/>
      <c r="AH203" s="63"/>
    </row>
    <row r="204" spans="1:34" s="30" customFormat="1" ht="60" customHeight="1" x14ac:dyDescent="0.15">
      <c r="A204" s="38"/>
      <c r="B204" s="38"/>
      <c r="C204" s="38"/>
      <c r="D204" s="38"/>
      <c r="E204" s="38"/>
      <c r="F204" s="39" t="str">
        <f ca="1">IF(MONTH(TODAY())&lt;4,"[ 依頼団体名 ] ～ [ 対象者 ] までの赤色セルは必ず入力してください"&amp;CHAR(10)&amp;"[ 打合日 ] と [ 実施日 ] はなるべく第３希望まで入力してください"&amp;CHAR(10)&amp;"　※入力例 &gt;&gt; 同年の日付は [ "&amp;TEXT(TODAY(),"m/d")&amp;" ]"&amp;CHAR(10)&amp;"　　　　　 &gt;&gt; 時刻は24時間制で入力してください [ 13:30 ]","[ 依頼団体名 ] ～ [ 対象者 ] までの赤色セルは必ず入力してください"&amp;CHAR(10)&amp;"[ 打合日 ] と [ 実施日 ] はなるべく第３希望まで入力してください"&amp;CHAR(10)&amp;"　※入力例 &gt;&gt; 同年の日付は [ "&amp;TEXT(TODAY(),"m/d")&amp;" ] 来年の日付は [ "&amp;TEXT(DATE(YEAR(TODAY())+1,1,23),"yy/m/d")&amp;" ]"&amp;CHAR(10)&amp;"　　　　　 &gt;&gt; 時刻は24時間制で入力してください [ 13:30 ]")</f>
        <v>[ 依頼団体名 ] ～ [ 対象者 ] までの赤色セルは必ず入力してください
[ 打合日 ] と [ 実施日 ] はなるべく第３希望まで入力してください
　※入力例 &gt;&gt; 同年の日付は [ 5/8 ] 来年の日付は [ 20/1/23 ]
　　　　　 &gt;&gt; 時刻は24時間制で入力してください [ 13:30 ]</v>
      </c>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row>
    <row r="205" spans="1:34" s="30" customFormat="1" ht="18" customHeight="1" x14ac:dyDescent="0.15">
      <c r="A205" s="18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c r="AG205" s="181"/>
      <c r="AH205" s="31"/>
    </row>
    <row r="206" spans="1:34" s="30" customFormat="1" ht="30" customHeight="1" x14ac:dyDescent="0.15">
      <c r="A206" s="182" t="s">
        <v>249</v>
      </c>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4"/>
      <c r="AH206" s="63"/>
    </row>
    <row r="207" spans="1:34" s="30" customFormat="1" ht="20.100000000000001" customHeight="1" x14ac:dyDescent="0.15">
      <c r="A207" s="42"/>
      <c r="B207" s="43"/>
      <c r="C207" s="40" t="s">
        <v>0</v>
      </c>
      <c r="D207" s="40"/>
      <c r="E207" s="40"/>
      <c r="F207" s="40"/>
      <c r="G207" s="40"/>
      <c r="H207" s="40"/>
      <c r="I207" s="40"/>
      <c r="J207" s="40"/>
      <c r="K207" s="40"/>
      <c r="L207" s="40"/>
      <c r="M207" s="40"/>
      <c r="N207" s="40"/>
      <c r="O207" s="40"/>
      <c r="P207" s="40"/>
      <c r="Q207" s="40"/>
      <c r="R207" s="40"/>
      <c r="S207" s="40"/>
      <c r="T207" s="40"/>
      <c r="U207" s="40"/>
      <c r="V207" s="40"/>
      <c r="W207" s="46"/>
      <c r="X207" s="46"/>
      <c r="Y207" s="46"/>
      <c r="Z207" s="46" t="s">
        <v>268</v>
      </c>
      <c r="AA207" s="46"/>
      <c r="AB207" s="46"/>
      <c r="AC207" s="46"/>
      <c r="AD207" s="46"/>
      <c r="AE207" s="46"/>
      <c r="AF207" s="46"/>
      <c r="AG207" s="48"/>
      <c r="AH207" s="63"/>
    </row>
    <row r="208" spans="1:34" s="30" customFormat="1" ht="20.100000000000001" customHeight="1" x14ac:dyDescent="0.15">
      <c r="A208" s="44"/>
      <c r="B208" s="45"/>
      <c r="C208" s="41" t="s">
        <v>34</v>
      </c>
      <c r="D208" s="41"/>
      <c r="E208" s="41"/>
      <c r="F208" s="41"/>
      <c r="G208" s="41"/>
      <c r="H208" s="41"/>
      <c r="I208" s="41"/>
      <c r="J208" s="41"/>
      <c r="K208" s="41"/>
      <c r="L208" s="41"/>
      <c r="M208" s="41"/>
      <c r="N208" s="41"/>
      <c r="O208" s="41"/>
      <c r="P208" s="41"/>
      <c r="Q208" s="41"/>
      <c r="R208" s="41"/>
      <c r="S208" s="41"/>
      <c r="T208" s="41"/>
      <c r="U208" s="41"/>
      <c r="V208" s="41"/>
      <c r="W208" s="47"/>
      <c r="X208" s="47"/>
      <c r="Y208" s="47"/>
      <c r="Z208" s="47" t="s">
        <v>259</v>
      </c>
      <c r="AA208" s="47"/>
      <c r="AB208" s="47"/>
      <c r="AC208" s="47"/>
      <c r="AD208" s="47"/>
      <c r="AE208" s="47"/>
      <c r="AF208" s="47"/>
      <c r="AG208" s="49"/>
      <c r="AH208" s="63"/>
    </row>
    <row r="209" spans="1:34" s="30" customFormat="1" ht="48" customHeight="1" x14ac:dyDescent="0.15">
      <c r="A209" s="185" t="s">
        <v>1</v>
      </c>
      <c r="B209" s="185"/>
      <c r="C209" s="185"/>
      <c r="D209" s="185"/>
      <c r="E209" s="185"/>
      <c r="F209" s="185"/>
      <c r="G209" s="185"/>
      <c r="H209" s="185"/>
      <c r="I209" s="185"/>
      <c r="J209" s="185"/>
      <c r="K209" s="185"/>
      <c r="L209" s="185"/>
      <c r="M209" s="185"/>
      <c r="N209" s="185"/>
      <c r="O209" s="185"/>
      <c r="P209" s="185"/>
      <c r="Q209" s="185"/>
      <c r="R209" s="185"/>
      <c r="S209" s="185"/>
      <c r="T209" s="185"/>
      <c r="U209" s="185"/>
      <c r="V209" s="185"/>
      <c r="W209" s="185"/>
      <c r="X209" s="185"/>
      <c r="Y209" s="185"/>
      <c r="Z209" s="185"/>
      <c r="AA209" s="185"/>
      <c r="AB209" s="185"/>
      <c r="AC209" s="185"/>
      <c r="AD209" s="185"/>
      <c r="AE209" s="185"/>
      <c r="AF209" s="185"/>
      <c r="AG209" s="185"/>
      <c r="AH209" s="63"/>
    </row>
    <row r="210" spans="1:34" s="30" customFormat="1" ht="18" customHeight="1" x14ac:dyDescent="0.15">
      <c r="A210" s="181" t="s">
        <v>21</v>
      </c>
      <c r="B210" s="181"/>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63"/>
    </row>
    <row r="211" spans="1:34" s="30" customFormat="1" ht="36" customHeight="1" x14ac:dyDescent="0.15">
      <c r="A211" s="186" t="s">
        <v>2</v>
      </c>
      <c r="B211" s="186"/>
      <c r="C211" s="186"/>
      <c r="D211" s="186"/>
      <c r="E211" s="186"/>
      <c r="F211" s="187" t="str">
        <f ca="1">TEXT(TODAY(),"ggg")&amp;"　　　年　　　月　　　日 (　　　)"</f>
        <v>平成　　　年　　　月　　　日 (　　　)</v>
      </c>
      <c r="G211" s="187"/>
      <c r="H211" s="187"/>
      <c r="I211" s="187"/>
      <c r="J211" s="187"/>
      <c r="K211" s="187"/>
      <c r="L211" s="187"/>
      <c r="M211" s="187"/>
      <c r="N211" s="187"/>
      <c r="O211" s="187"/>
      <c r="P211" s="187"/>
      <c r="Q211" s="187"/>
      <c r="R211" s="187"/>
      <c r="S211" s="187"/>
      <c r="T211" s="187"/>
      <c r="U211" s="187"/>
      <c r="V211" s="186" t="s">
        <v>3</v>
      </c>
      <c r="W211" s="186"/>
      <c r="X211" s="186"/>
      <c r="Y211" s="186"/>
      <c r="Z211" s="186"/>
      <c r="AA211" s="188"/>
      <c r="AB211" s="188"/>
      <c r="AC211" s="188"/>
      <c r="AD211" s="188"/>
      <c r="AE211" s="188"/>
      <c r="AF211" s="188"/>
      <c r="AG211" s="188"/>
      <c r="AH211" s="63"/>
    </row>
    <row r="212" spans="1:34" s="30" customFormat="1" ht="12" customHeight="1" x14ac:dyDescent="0.15">
      <c r="A212" s="189"/>
      <c r="B212" s="189"/>
      <c r="C212" s="189"/>
      <c r="D212" s="189"/>
      <c r="E212" s="189"/>
      <c r="F212" s="189"/>
      <c r="G212" s="189"/>
      <c r="H212" s="189"/>
      <c r="I212" s="189"/>
      <c r="J212" s="189"/>
      <c r="K212" s="189"/>
      <c r="L212" s="189"/>
      <c r="M212" s="189"/>
      <c r="N212" s="189"/>
      <c r="O212" s="189"/>
      <c r="P212" s="189"/>
      <c r="Q212" s="189"/>
      <c r="R212" s="189"/>
      <c r="S212" s="189"/>
      <c r="T212" s="189"/>
      <c r="U212" s="189"/>
      <c r="V212" s="189"/>
      <c r="W212" s="189"/>
      <c r="X212" s="189"/>
      <c r="Y212" s="189"/>
      <c r="Z212" s="189"/>
      <c r="AA212" s="189"/>
      <c r="AB212" s="189"/>
      <c r="AC212" s="189"/>
      <c r="AD212" s="189"/>
      <c r="AE212" s="189"/>
      <c r="AF212" s="189"/>
      <c r="AG212" s="189"/>
      <c r="AH212" s="63"/>
    </row>
    <row r="213" spans="1:34" s="30" customFormat="1" ht="24" customHeight="1" thickBot="1" x14ac:dyDescent="0.2">
      <c r="A213" s="190" t="s">
        <v>35</v>
      </c>
      <c r="B213" s="190"/>
      <c r="C213" s="190"/>
      <c r="D213" s="190"/>
      <c r="E213" s="190"/>
      <c r="F213" s="190"/>
      <c r="G213" s="190"/>
      <c r="H213" s="190"/>
      <c r="I213" s="190"/>
      <c r="J213" s="190"/>
      <c r="K213" s="190"/>
      <c r="L213" s="190"/>
      <c r="M213" s="190"/>
      <c r="N213" s="190"/>
      <c r="O213" s="190"/>
      <c r="P213" s="190"/>
      <c r="Q213" s="190"/>
      <c r="R213" s="190"/>
      <c r="S213" s="190"/>
      <c r="T213" s="190"/>
      <c r="U213" s="190"/>
      <c r="V213" s="190"/>
      <c r="W213" s="190"/>
      <c r="X213" s="190"/>
      <c r="Y213" s="190"/>
      <c r="Z213" s="190"/>
      <c r="AA213" s="190"/>
      <c r="AB213" s="190"/>
      <c r="AC213" s="190"/>
      <c r="AD213" s="190"/>
      <c r="AE213" s="190"/>
      <c r="AF213" s="190"/>
      <c r="AG213" s="190"/>
      <c r="AH213" s="63"/>
    </row>
    <row r="214" spans="1:34" s="30" customFormat="1" ht="30" customHeight="1" x14ac:dyDescent="0.15">
      <c r="A214" s="126" t="s">
        <v>4</v>
      </c>
      <c r="B214" s="127"/>
      <c r="C214" s="127"/>
      <c r="D214" s="127"/>
      <c r="E214" s="128"/>
      <c r="F214" s="19"/>
      <c r="G214" s="129" t="str">
        <f>IF(G220="","",G180)</f>
        <v/>
      </c>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c r="AG214" s="130"/>
      <c r="AH214" s="111"/>
    </row>
    <row r="215" spans="1:34" s="30" customFormat="1" ht="21.95" customHeight="1" x14ac:dyDescent="0.15">
      <c r="A215" s="50" t="s">
        <v>5</v>
      </c>
      <c r="B215" s="51"/>
      <c r="C215" s="51"/>
      <c r="D215" s="51"/>
      <c r="E215" s="52"/>
      <c r="F215" s="131" t="str">
        <f>IF(F183=F217,F181,PHONETIC(F217))</f>
        <v/>
      </c>
      <c r="G215" s="132"/>
      <c r="H215" s="132"/>
      <c r="I215" s="132"/>
      <c r="J215" s="132"/>
      <c r="K215" s="132"/>
      <c r="L215" s="132"/>
      <c r="M215" s="132"/>
      <c r="N215" s="132"/>
      <c r="O215" s="132"/>
      <c r="P215" s="132"/>
      <c r="Q215" s="133"/>
      <c r="R215" s="137" t="s">
        <v>7</v>
      </c>
      <c r="S215" s="51"/>
      <c r="T215" s="52"/>
      <c r="U215" s="141" t="s">
        <v>163</v>
      </c>
      <c r="V215" s="142"/>
      <c r="W215" s="142"/>
      <c r="X215" s="143" t="str">
        <f>IF(G220="","",X181)</f>
        <v/>
      </c>
      <c r="Y215" s="143"/>
      <c r="Z215" s="143"/>
      <c r="AA215" s="143"/>
      <c r="AB215" s="143"/>
      <c r="AC215" s="143"/>
      <c r="AD215" s="143"/>
      <c r="AE215" s="143"/>
      <c r="AF215" s="143"/>
      <c r="AG215" s="144"/>
      <c r="AH215" s="111"/>
    </row>
    <row r="216" spans="1:34" s="30" customFormat="1" ht="12" customHeight="1" x14ac:dyDescent="0.15">
      <c r="A216" s="105"/>
      <c r="B216" s="106"/>
      <c r="C216" s="106"/>
      <c r="D216" s="106"/>
      <c r="E216" s="107"/>
      <c r="F216" s="134"/>
      <c r="G216" s="135"/>
      <c r="H216" s="135"/>
      <c r="I216" s="135"/>
      <c r="J216" s="135"/>
      <c r="K216" s="135"/>
      <c r="L216" s="135"/>
      <c r="M216" s="135"/>
      <c r="N216" s="135"/>
      <c r="O216" s="135"/>
      <c r="P216" s="135"/>
      <c r="Q216" s="136"/>
      <c r="R216" s="138"/>
      <c r="S216" s="46"/>
      <c r="T216" s="139"/>
      <c r="U216" s="145"/>
      <c r="V216" s="146"/>
      <c r="W216" s="149" t="str">
        <f>IF(G220="","",W182)</f>
        <v/>
      </c>
      <c r="X216" s="149"/>
      <c r="Y216" s="149"/>
      <c r="Z216" s="149"/>
      <c r="AA216" s="149"/>
      <c r="AB216" s="149"/>
      <c r="AC216" s="149"/>
      <c r="AD216" s="149"/>
      <c r="AE216" s="149"/>
      <c r="AF216" s="149"/>
      <c r="AG216" s="150"/>
      <c r="AH216" s="111"/>
    </row>
    <row r="217" spans="1:34" s="30" customFormat="1" ht="12" customHeight="1" x14ac:dyDescent="0.15">
      <c r="A217" s="50" t="s">
        <v>6</v>
      </c>
      <c r="B217" s="51"/>
      <c r="C217" s="51"/>
      <c r="D217" s="51"/>
      <c r="E217" s="52"/>
      <c r="F217" s="154" t="str">
        <f>IF(G220="","",F183)</f>
        <v/>
      </c>
      <c r="G217" s="155"/>
      <c r="H217" s="155"/>
      <c r="I217" s="155"/>
      <c r="J217" s="155"/>
      <c r="K217" s="155"/>
      <c r="L217" s="155"/>
      <c r="M217" s="155"/>
      <c r="N217" s="155"/>
      <c r="O217" s="155"/>
      <c r="P217" s="155"/>
      <c r="Q217" s="156"/>
      <c r="R217" s="138"/>
      <c r="S217" s="46"/>
      <c r="T217" s="139"/>
      <c r="U217" s="147"/>
      <c r="V217" s="148"/>
      <c r="W217" s="151"/>
      <c r="X217" s="151"/>
      <c r="Y217" s="151"/>
      <c r="Z217" s="151"/>
      <c r="AA217" s="151"/>
      <c r="AB217" s="151"/>
      <c r="AC217" s="151"/>
      <c r="AD217" s="151"/>
      <c r="AE217" s="151"/>
      <c r="AF217" s="151"/>
      <c r="AG217" s="152"/>
      <c r="AH217" s="111"/>
    </row>
    <row r="218" spans="1:34" s="30" customFormat="1" ht="21.95" customHeight="1" x14ac:dyDescent="0.15">
      <c r="A218" s="153"/>
      <c r="B218" s="46"/>
      <c r="C218" s="46"/>
      <c r="D218" s="46"/>
      <c r="E218" s="139"/>
      <c r="F218" s="157"/>
      <c r="G218" s="158"/>
      <c r="H218" s="158"/>
      <c r="I218" s="158"/>
      <c r="J218" s="158"/>
      <c r="K218" s="158"/>
      <c r="L218" s="158"/>
      <c r="M218" s="158"/>
      <c r="N218" s="158"/>
      <c r="O218" s="158"/>
      <c r="P218" s="158"/>
      <c r="Q218" s="159"/>
      <c r="R218" s="138"/>
      <c r="S218" s="46"/>
      <c r="T218" s="139"/>
      <c r="U218" s="75" t="s">
        <v>32</v>
      </c>
      <c r="V218" s="76"/>
      <c r="W218" s="76"/>
      <c r="X218" s="163" t="str">
        <f>IF(G220=""," 　　　- 　　　- 　　　　",X184)</f>
        <v xml:space="preserve"> 　　　- 　　　- 　　　　</v>
      </c>
      <c r="Y218" s="164"/>
      <c r="Z218" s="164"/>
      <c r="AA218" s="164"/>
      <c r="AB218" s="164"/>
      <c r="AC218" s="164"/>
      <c r="AD218" s="164"/>
      <c r="AE218" s="164"/>
      <c r="AF218" s="164"/>
      <c r="AG218" s="165"/>
      <c r="AH218" s="111"/>
    </row>
    <row r="219" spans="1:34" s="30" customFormat="1" ht="21.95" customHeight="1" x14ac:dyDescent="0.15">
      <c r="A219" s="105"/>
      <c r="B219" s="106"/>
      <c r="C219" s="106"/>
      <c r="D219" s="106"/>
      <c r="E219" s="107"/>
      <c r="F219" s="160"/>
      <c r="G219" s="161"/>
      <c r="H219" s="161"/>
      <c r="I219" s="161"/>
      <c r="J219" s="161"/>
      <c r="K219" s="161"/>
      <c r="L219" s="161"/>
      <c r="M219" s="161"/>
      <c r="N219" s="161"/>
      <c r="O219" s="161"/>
      <c r="P219" s="161"/>
      <c r="Q219" s="162"/>
      <c r="R219" s="140"/>
      <c r="S219" s="106"/>
      <c r="T219" s="107"/>
      <c r="U219" s="96" t="s">
        <v>33</v>
      </c>
      <c r="V219" s="97"/>
      <c r="W219" s="97"/>
      <c r="X219" s="166" t="str">
        <f>IF(G220=""," 　　　- 　　　- 　　　　",X185)</f>
        <v xml:space="preserve"> 　　　- 　　　- 　　　　</v>
      </c>
      <c r="Y219" s="167"/>
      <c r="Z219" s="167"/>
      <c r="AA219" s="167"/>
      <c r="AB219" s="167"/>
      <c r="AC219" s="167"/>
      <c r="AD219" s="167"/>
      <c r="AE219" s="167"/>
      <c r="AF219" s="167"/>
      <c r="AG219" s="168"/>
      <c r="AH219" s="111"/>
    </row>
    <row r="220" spans="1:34" s="30" customFormat="1" ht="24" customHeight="1" x14ac:dyDescent="0.15">
      <c r="A220" s="169" t="s">
        <v>22</v>
      </c>
      <c r="B220" s="170"/>
      <c r="C220" s="170"/>
      <c r="D220" s="170"/>
      <c r="E220" s="171"/>
      <c r="F220" s="172"/>
      <c r="G220" s="174"/>
      <c r="H220" s="174"/>
      <c r="I220" s="174"/>
      <c r="J220" s="174"/>
      <c r="K220" s="174"/>
      <c r="L220" s="174"/>
      <c r="M220" s="174"/>
      <c r="N220" s="174"/>
      <c r="O220" s="174"/>
      <c r="P220" s="174"/>
      <c r="Q220" s="174"/>
      <c r="R220" s="174"/>
      <c r="S220" s="174"/>
      <c r="T220" s="174"/>
      <c r="U220" s="174"/>
      <c r="V220" s="174"/>
      <c r="W220" s="174"/>
      <c r="X220" s="174"/>
      <c r="Y220" s="174"/>
      <c r="Z220" s="174"/>
      <c r="AA220" s="174"/>
      <c r="AB220" s="174"/>
      <c r="AC220" s="174"/>
      <c r="AD220" s="174"/>
      <c r="AE220" s="174"/>
      <c r="AF220" s="174"/>
      <c r="AG220" s="175"/>
      <c r="AH220" s="111"/>
    </row>
    <row r="221" spans="1:34" s="30" customFormat="1" ht="48" customHeight="1" x14ac:dyDescent="0.15">
      <c r="A221" s="178" t="s">
        <v>164</v>
      </c>
      <c r="B221" s="179"/>
      <c r="C221" s="179"/>
      <c r="D221" s="179"/>
      <c r="E221" s="180"/>
      <c r="F221" s="173"/>
      <c r="G221" s="176"/>
      <c r="H221" s="176"/>
      <c r="I221" s="176"/>
      <c r="J221" s="176"/>
      <c r="K221" s="176"/>
      <c r="L221" s="176"/>
      <c r="M221" s="176"/>
      <c r="N221" s="176"/>
      <c r="O221" s="176"/>
      <c r="P221" s="176"/>
      <c r="Q221" s="176"/>
      <c r="R221" s="176"/>
      <c r="S221" s="176"/>
      <c r="T221" s="176"/>
      <c r="U221" s="176"/>
      <c r="V221" s="176"/>
      <c r="W221" s="176"/>
      <c r="X221" s="176"/>
      <c r="Y221" s="176"/>
      <c r="Z221" s="176"/>
      <c r="AA221" s="176"/>
      <c r="AB221" s="176"/>
      <c r="AC221" s="176"/>
      <c r="AD221" s="176"/>
      <c r="AE221" s="176"/>
      <c r="AF221" s="176"/>
      <c r="AG221" s="177"/>
      <c r="AH221" s="111"/>
    </row>
    <row r="222" spans="1:34" s="30" customFormat="1" ht="18" customHeight="1" x14ac:dyDescent="0.15">
      <c r="A222" s="50" t="s">
        <v>17</v>
      </c>
      <c r="B222" s="51"/>
      <c r="C222" s="51"/>
      <c r="D222" s="51"/>
      <c r="E222" s="52"/>
      <c r="F222" s="108" t="s">
        <v>26</v>
      </c>
      <c r="G222" s="109"/>
      <c r="H222" s="109"/>
      <c r="I222" s="109"/>
      <c r="J222" s="109"/>
      <c r="K222" s="109"/>
      <c r="L222" s="109"/>
      <c r="M222" s="109"/>
      <c r="N222" s="109"/>
      <c r="O222" s="109"/>
      <c r="P222" s="109"/>
      <c r="Q222" s="109"/>
      <c r="R222" s="109"/>
      <c r="S222" s="109"/>
      <c r="T222" s="109"/>
      <c r="U222" s="109"/>
      <c r="V222" s="109"/>
      <c r="W222" s="109"/>
      <c r="X222" s="109"/>
      <c r="Y222" s="109"/>
      <c r="Z222" s="109"/>
      <c r="AA222" s="109"/>
      <c r="AB222" s="109"/>
      <c r="AC222" s="109"/>
      <c r="AD222" s="109"/>
      <c r="AE222" s="109"/>
      <c r="AF222" s="109"/>
      <c r="AG222" s="110"/>
      <c r="AH222" s="111"/>
    </row>
    <row r="223" spans="1:34" s="30" customFormat="1" ht="60" customHeight="1" x14ac:dyDescent="0.15">
      <c r="A223" s="105"/>
      <c r="B223" s="106"/>
      <c r="C223" s="106"/>
      <c r="D223" s="106"/>
      <c r="E223" s="107"/>
      <c r="F223" s="112"/>
      <c r="G223" s="113"/>
      <c r="H223" s="113"/>
      <c r="I223" s="113"/>
      <c r="J223" s="113"/>
      <c r="K223" s="113"/>
      <c r="L223" s="113"/>
      <c r="M223" s="113"/>
      <c r="N223" s="113"/>
      <c r="O223" s="113"/>
      <c r="P223" s="113"/>
      <c r="Q223" s="113"/>
      <c r="R223" s="113"/>
      <c r="S223" s="113"/>
      <c r="T223" s="113"/>
      <c r="U223" s="113"/>
      <c r="V223" s="113"/>
      <c r="W223" s="113"/>
      <c r="X223" s="113"/>
      <c r="Y223" s="113"/>
      <c r="Z223" s="113"/>
      <c r="AA223" s="113"/>
      <c r="AB223" s="113"/>
      <c r="AC223" s="113"/>
      <c r="AD223" s="113"/>
      <c r="AE223" s="113"/>
      <c r="AF223" s="113"/>
      <c r="AG223" s="114"/>
      <c r="AH223" s="111"/>
    </row>
    <row r="224" spans="1:34" s="30" customFormat="1" ht="15.95" customHeight="1" x14ac:dyDescent="0.15">
      <c r="A224" s="50" t="s">
        <v>8</v>
      </c>
      <c r="B224" s="51"/>
      <c r="C224" s="51"/>
      <c r="D224" s="51"/>
      <c r="E224" s="52"/>
      <c r="F224" s="108" t="s">
        <v>27</v>
      </c>
      <c r="G224" s="109"/>
      <c r="H224" s="109"/>
      <c r="I224" s="109"/>
      <c r="J224" s="109"/>
      <c r="K224" s="109"/>
      <c r="L224" s="109"/>
      <c r="M224" s="109"/>
      <c r="N224" s="109"/>
      <c r="O224" s="109"/>
      <c r="P224" s="109"/>
      <c r="Q224" s="109"/>
      <c r="R224" s="109"/>
      <c r="S224" s="109"/>
      <c r="T224" s="109"/>
      <c r="U224" s="109"/>
      <c r="V224" s="109"/>
      <c r="W224" s="109"/>
      <c r="X224" s="109"/>
      <c r="Y224" s="109"/>
      <c r="Z224" s="109"/>
      <c r="AA224" s="109"/>
      <c r="AB224" s="109"/>
      <c r="AC224" s="109"/>
      <c r="AD224" s="109"/>
      <c r="AE224" s="109"/>
      <c r="AF224" s="109"/>
      <c r="AG224" s="110"/>
      <c r="AH224" s="111"/>
    </row>
    <row r="225" spans="1:34" s="30" customFormat="1" ht="44.1" customHeight="1" x14ac:dyDescent="0.15">
      <c r="A225" s="105"/>
      <c r="B225" s="106"/>
      <c r="C225" s="106"/>
      <c r="D225" s="106"/>
      <c r="E225" s="107"/>
      <c r="F225" s="112"/>
      <c r="G225" s="113"/>
      <c r="H225" s="113"/>
      <c r="I225" s="113"/>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113"/>
      <c r="AG225" s="114"/>
      <c r="AH225" s="111"/>
    </row>
    <row r="226" spans="1:34" s="30" customFormat="1" ht="39.950000000000003" customHeight="1" x14ac:dyDescent="0.15">
      <c r="A226" s="115" t="s">
        <v>19</v>
      </c>
      <c r="B226" s="116"/>
      <c r="C226" s="116"/>
      <c r="D226" s="116"/>
      <c r="E226" s="117"/>
      <c r="F226" s="118" t="s">
        <v>30</v>
      </c>
      <c r="G226" s="109"/>
      <c r="H226" s="109"/>
      <c r="I226" s="119"/>
      <c r="J226" s="120" t="str">
        <f>IF(G220="","学年",J192)</f>
        <v>学年</v>
      </c>
      <c r="K226" s="121"/>
      <c r="L226" s="121"/>
      <c r="M226" s="121"/>
      <c r="N226" s="121"/>
      <c r="O226" s="122" t="str">
        <f>IF(G220="","クラス",O192)</f>
        <v>クラス</v>
      </c>
      <c r="P226" s="122"/>
      <c r="Q226" s="122"/>
      <c r="R226" s="122"/>
      <c r="S226" s="122"/>
      <c r="T226" s="123" t="str">
        <f>IF(G220="","人",T192)</f>
        <v>人</v>
      </c>
      <c r="U226" s="123"/>
      <c r="V226" s="123"/>
      <c r="W226" s="123"/>
      <c r="X226" s="2"/>
      <c r="Y226" s="118" t="s">
        <v>260</v>
      </c>
      <c r="Z226" s="109"/>
      <c r="AA226" s="109"/>
      <c r="AB226" s="119"/>
      <c r="AC226" s="124" t="str">
        <f>IF(G220="","人",AC192)</f>
        <v>人</v>
      </c>
      <c r="AD226" s="123"/>
      <c r="AE226" s="123"/>
      <c r="AF226" s="123"/>
      <c r="AG226" s="3"/>
      <c r="AH226" s="111"/>
    </row>
    <row r="227" spans="1:34" s="30" customFormat="1" ht="24" customHeight="1" x14ac:dyDescent="0.15">
      <c r="A227" s="72" t="s">
        <v>18</v>
      </c>
      <c r="B227" s="73"/>
      <c r="C227" s="73"/>
      <c r="D227" s="73"/>
      <c r="E227" s="74"/>
      <c r="F227" s="75" t="s">
        <v>38</v>
      </c>
      <c r="G227" s="76"/>
      <c r="H227" s="76"/>
      <c r="I227" s="76"/>
      <c r="J227" s="77" t="str">
        <f t="shared" ref="J227:J232" ca="1" si="25">TEXT(TODAY(),"ggg")&amp;"　　年"</f>
        <v>平成　　年</v>
      </c>
      <c r="K227" s="77"/>
      <c r="L227" s="77"/>
      <c r="M227" s="77"/>
      <c r="N227" s="78" t="str">
        <f t="shared" ref="N227:N230" ca="1" si="26">IF(J227=TEXT(TODAY(),"ggg")&amp;"　　年","月",J227)</f>
        <v>月</v>
      </c>
      <c r="O227" s="78"/>
      <c r="P227" s="78"/>
      <c r="Q227" s="79" t="str">
        <f t="shared" ref="Q227:Q230" ca="1" si="27">IF(J227=TEXT(TODAY(),"ggg")&amp;"　　年","日",J227)</f>
        <v>日</v>
      </c>
      <c r="R227" s="79"/>
      <c r="S227" s="79"/>
      <c r="T227" s="80" t="str">
        <f t="shared" ref="T227:T230" ca="1" si="28">IF(J227=TEXT(TODAY(),"ggg")&amp;"　　年","(     )",J227)</f>
        <v>(     )</v>
      </c>
      <c r="U227" s="80"/>
      <c r="V227" s="81" t="s">
        <v>165</v>
      </c>
      <c r="W227" s="81"/>
      <c r="X227" s="81"/>
      <c r="Y227" s="81"/>
      <c r="Z227" s="81"/>
      <c r="AA227" s="27" t="s">
        <v>25</v>
      </c>
      <c r="AB227" s="125"/>
      <c r="AC227" s="125"/>
      <c r="AD227" s="125"/>
      <c r="AE227" s="125"/>
      <c r="AF227" s="125"/>
      <c r="AG227" s="5"/>
      <c r="AH227" s="111"/>
    </row>
    <row r="228" spans="1:34" s="30" customFormat="1" ht="24" customHeight="1" x14ac:dyDescent="0.15">
      <c r="A228" s="83" t="s">
        <v>36</v>
      </c>
      <c r="B228" s="84"/>
      <c r="C228" s="84"/>
      <c r="D228" s="84"/>
      <c r="E228" s="85"/>
      <c r="F228" s="89" t="s">
        <v>39</v>
      </c>
      <c r="G228" s="90"/>
      <c r="H228" s="90"/>
      <c r="I228" s="90"/>
      <c r="J228" s="91" t="str">
        <f t="shared" ca="1" si="25"/>
        <v>平成　　年</v>
      </c>
      <c r="K228" s="91"/>
      <c r="L228" s="91"/>
      <c r="M228" s="91"/>
      <c r="N228" s="92" t="str">
        <f t="shared" ca="1" si="26"/>
        <v>月</v>
      </c>
      <c r="O228" s="92"/>
      <c r="P228" s="92"/>
      <c r="Q228" s="93" t="str">
        <f t="shared" ca="1" si="27"/>
        <v>日</v>
      </c>
      <c r="R228" s="93"/>
      <c r="S228" s="93"/>
      <c r="T228" s="94" t="str">
        <f t="shared" ca="1" si="28"/>
        <v>(     )</v>
      </c>
      <c r="U228" s="94"/>
      <c r="V228" s="95" t="s">
        <v>165</v>
      </c>
      <c r="W228" s="95"/>
      <c r="X228" s="95"/>
      <c r="Y228" s="95"/>
      <c r="Z228" s="95"/>
      <c r="AA228" s="29" t="s">
        <v>25</v>
      </c>
      <c r="AB228" s="103"/>
      <c r="AC228" s="103"/>
      <c r="AD228" s="103"/>
      <c r="AE228" s="103"/>
      <c r="AF228" s="103"/>
      <c r="AG228" s="7"/>
      <c r="AH228" s="111"/>
    </row>
    <row r="229" spans="1:34" s="30" customFormat="1" ht="24" customHeight="1" x14ac:dyDescent="0.15">
      <c r="A229" s="86"/>
      <c r="B229" s="87"/>
      <c r="C229" s="87"/>
      <c r="D229" s="87"/>
      <c r="E229" s="88"/>
      <c r="F229" s="96" t="s">
        <v>40</v>
      </c>
      <c r="G229" s="97"/>
      <c r="H229" s="97"/>
      <c r="I229" s="97"/>
      <c r="J229" s="98" t="str">
        <f t="shared" ca="1" si="25"/>
        <v>平成　　年</v>
      </c>
      <c r="K229" s="98"/>
      <c r="L229" s="98"/>
      <c r="M229" s="98"/>
      <c r="N229" s="99" t="str">
        <f t="shared" ca="1" si="26"/>
        <v>月</v>
      </c>
      <c r="O229" s="99"/>
      <c r="P229" s="99"/>
      <c r="Q229" s="100" t="str">
        <f t="shared" ca="1" si="27"/>
        <v>日</v>
      </c>
      <c r="R229" s="100"/>
      <c r="S229" s="100"/>
      <c r="T229" s="101" t="str">
        <f t="shared" ca="1" si="28"/>
        <v>(     )</v>
      </c>
      <c r="U229" s="101"/>
      <c r="V229" s="102" t="s">
        <v>165</v>
      </c>
      <c r="W229" s="102"/>
      <c r="X229" s="102"/>
      <c r="Y229" s="102"/>
      <c r="Z229" s="102"/>
      <c r="AA229" s="28" t="s">
        <v>25</v>
      </c>
      <c r="AB229" s="104"/>
      <c r="AC229" s="104"/>
      <c r="AD229" s="104"/>
      <c r="AE229" s="104"/>
      <c r="AF229" s="104"/>
      <c r="AG229" s="9"/>
      <c r="AH229" s="111"/>
    </row>
    <row r="230" spans="1:34" s="30" customFormat="1" ht="24" customHeight="1" x14ac:dyDescent="0.15">
      <c r="A230" s="72" t="s">
        <v>20</v>
      </c>
      <c r="B230" s="73"/>
      <c r="C230" s="73"/>
      <c r="D230" s="73"/>
      <c r="E230" s="74"/>
      <c r="F230" s="75" t="s">
        <v>38</v>
      </c>
      <c r="G230" s="76"/>
      <c r="H230" s="76"/>
      <c r="I230" s="76"/>
      <c r="J230" s="77" t="str">
        <f t="shared" ca="1" si="25"/>
        <v>平成　　年</v>
      </c>
      <c r="K230" s="77"/>
      <c r="L230" s="77"/>
      <c r="M230" s="77"/>
      <c r="N230" s="78" t="str">
        <f t="shared" ca="1" si="26"/>
        <v>月</v>
      </c>
      <c r="O230" s="78"/>
      <c r="P230" s="78"/>
      <c r="Q230" s="79" t="str">
        <f t="shared" ca="1" si="27"/>
        <v>日</v>
      </c>
      <c r="R230" s="79"/>
      <c r="S230" s="79"/>
      <c r="T230" s="80" t="str">
        <f t="shared" ca="1" si="28"/>
        <v>(     )</v>
      </c>
      <c r="U230" s="80"/>
      <c r="V230" s="81" t="s">
        <v>165</v>
      </c>
      <c r="W230" s="81"/>
      <c r="X230" s="81"/>
      <c r="Y230" s="81"/>
      <c r="Z230" s="81"/>
      <c r="AA230" s="27" t="s">
        <v>25</v>
      </c>
      <c r="AB230" s="81" t="s">
        <v>24</v>
      </c>
      <c r="AC230" s="81"/>
      <c r="AD230" s="81"/>
      <c r="AE230" s="81"/>
      <c r="AF230" s="81"/>
      <c r="AG230" s="5"/>
      <c r="AH230" s="82" t="str">
        <f ca="1">IF(N230="月","",ROW())</f>
        <v/>
      </c>
    </row>
    <row r="231" spans="1:34" s="30" customFormat="1" ht="24" customHeight="1" x14ac:dyDescent="0.15">
      <c r="A231" s="83" t="s">
        <v>37</v>
      </c>
      <c r="B231" s="84"/>
      <c r="C231" s="84"/>
      <c r="D231" s="84"/>
      <c r="E231" s="85"/>
      <c r="F231" s="89" t="s">
        <v>39</v>
      </c>
      <c r="G231" s="90"/>
      <c r="H231" s="90"/>
      <c r="I231" s="90"/>
      <c r="J231" s="91" t="str">
        <f t="shared" ca="1" si="25"/>
        <v>平成　　年</v>
      </c>
      <c r="K231" s="91"/>
      <c r="L231" s="91"/>
      <c r="M231" s="91"/>
      <c r="N231" s="92" t="str">
        <f ca="1">IF(J231=TEXT(TODAY(),"ggg")&amp;"　　年","月",J231)</f>
        <v>月</v>
      </c>
      <c r="O231" s="92"/>
      <c r="P231" s="92"/>
      <c r="Q231" s="93" t="str">
        <f ca="1">IF(J231=TEXT(TODAY(),"ggg")&amp;"　　年","日",J231)</f>
        <v>日</v>
      </c>
      <c r="R231" s="93"/>
      <c r="S231" s="93"/>
      <c r="T231" s="94" t="str">
        <f ca="1">IF(J231=TEXT(TODAY(),"ggg")&amp;"　　年","(     )",J231)</f>
        <v>(     )</v>
      </c>
      <c r="U231" s="94"/>
      <c r="V231" s="95" t="s">
        <v>165</v>
      </c>
      <c r="W231" s="95"/>
      <c r="X231" s="95"/>
      <c r="Y231" s="95"/>
      <c r="Z231" s="95"/>
      <c r="AA231" s="29" t="s">
        <v>25</v>
      </c>
      <c r="AB231" s="95" t="s">
        <v>24</v>
      </c>
      <c r="AC231" s="95"/>
      <c r="AD231" s="95"/>
      <c r="AE231" s="95"/>
      <c r="AF231" s="95"/>
      <c r="AG231" s="7"/>
      <c r="AH231" s="82"/>
    </row>
    <row r="232" spans="1:34" s="30" customFormat="1" ht="24" customHeight="1" x14ac:dyDescent="0.15">
      <c r="A232" s="86"/>
      <c r="B232" s="87"/>
      <c r="C232" s="87"/>
      <c r="D232" s="87"/>
      <c r="E232" s="88"/>
      <c r="F232" s="96" t="s">
        <v>40</v>
      </c>
      <c r="G232" s="97"/>
      <c r="H232" s="97"/>
      <c r="I232" s="97"/>
      <c r="J232" s="98" t="str">
        <f t="shared" ca="1" si="25"/>
        <v>平成　　年</v>
      </c>
      <c r="K232" s="98"/>
      <c r="L232" s="98"/>
      <c r="M232" s="98"/>
      <c r="N232" s="99" t="str">
        <f ca="1">IF(J232=TEXT(TODAY(),"ggg")&amp;"　　年","月",J232)</f>
        <v>月</v>
      </c>
      <c r="O232" s="99"/>
      <c r="P232" s="99"/>
      <c r="Q232" s="100" t="str">
        <f ca="1">IF(J232=TEXT(TODAY(),"ggg")&amp;"　　年","日",J232)</f>
        <v>日</v>
      </c>
      <c r="R232" s="100"/>
      <c r="S232" s="100"/>
      <c r="T232" s="101" t="str">
        <f ca="1">IF(J232=TEXT(TODAY(),"ggg")&amp;"　　年","(     )",J232)</f>
        <v>(     )</v>
      </c>
      <c r="U232" s="101"/>
      <c r="V232" s="102" t="s">
        <v>165</v>
      </c>
      <c r="W232" s="102"/>
      <c r="X232" s="102"/>
      <c r="Y232" s="102"/>
      <c r="Z232" s="102"/>
      <c r="AA232" s="28" t="s">
        <v>25</v>
      </c>
      <c r="AB232" s="102" t="s">
        <v>24</v>
      </c>
      <c r="AC232" s="102"/>
      <c r="AD232" s="102"/>
      <c r="AE232" s="102"/>
      <c r="AF232" s="102"/>
      <c r="AG232" s="9"/>
      <c r="AH232" s="82"/>
    </row>
    <row r="233" spans="1:34" s="30" customFormat="1" ht="15.95" customHeight="1" x14ac:dyDescent="0.15">
      <c r="A233" s="50" t="s">
        <v>10</v>
      </c>
      <c r="B233" s="51"/>
      <c r="C233" s="51"/>
      <c r="D233" s="51"/>
      <c r="E233" s="52"/>
      <c r="F233" s="56" t="s">
        <v>23</v>
      </c>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8"/>
      <c r="AH233" s="82"/>
    </row>
    <row r="234" spans="1:34" s="30" customFormat="1" ht="27.95" customHeight="1" thickBot="1" x14ac:dyDescent="0.2">
      <c r="A234" s="53"/>
      <c r="B234" s="54"/>
      <c r="C234" s="54"/>
      <c r="D234" s="54"/>
      <c r="E234" s="55"/>
      <c r="F234" s="59"/>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1"/>
      <c r="AH234" s="82"/>
    </row>
    <row r="235" spans="1:34" s="30" customFormat="1" ht="20.100000000000001" hidden="1" customHeight="1" x14ac:dyDescent="0.15">
      <c r="A235" s="62" t="str">
        <f ca="1">IF(COUNT(J230:J232)&lt;COUNT(J227:J229),"この文字を消すと入力セルの色を消せます","")</f>
        <v/>
      </c>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c r="AF235" s="62"/>
      <c r="AG235" s="62"/>
      <c r="AH235" s="63"/>
    </row>
    <row r="236" spans="1:34" s="30" customFormat="1" ht="15.95" hidden="1" customHeight="1" x14ac:dyDescent="0.15">
      <c r="A236" s="63"/>
      <c r="B236" s="63"/>
      <c r="C236" s="63"/>
      <c r="D236" s="63"/>
      <c r="E236" s="63"/>
      <c r="F236" s="63"/>
      <c r="G236" s="63"/>
      <c r="H236" s="64"/>
      <c r="I236" s="65" t="s">
        <v>11</v>
      </c>
      <c r="J236" s="66"/>
      <c r="K236" s="67"/>
      <c r="L236" s="65" t="s">
        <v>12</v>
      </c>
      <c r="M236" s="66"/>
      <c r="N236" s="67"/>
      <c r="O236" s="65" t="s">
        <v>13</v>
      </c>
      <c r="P236" s="66"/>
      <c r="Q236" s="67"/>
      <c r="R236" s="65" t="s">
        <v>14</v>
      </c>
      <c r="S236" s="66"/>
      <c r="T236" s="67"/>
      <c r="U236" s="65" t="s">
        <v>15</v>
      </c>
      <c r="V236" s="66"/>
      <c r="W236" s="67"/>
      <c r="X236" s="65" t="s">
        <v>16</v>
      </c>
      <c r="Y236" s="66"/>
      <c r="Z236" s="67"/>
      <c r="AA236" s="68"/>
      <c r="AB236" s="63"/>
      <c r="AC236" s="63"/>
      <c r="AD236" s="63"/>
      <c r="AE236" s="63"/>
      <c r="AF236" s="63"/>
      <c r="AG236" s="63"/>
      <c r="AH236" s="63"/>
    </row>
    <row r="237" spans="1:34" s="30" customFormat="1" ht="44.1" hidden="1" customHeight="1" x14ac:dyDescent="0.15">
      <c r="A237" s="63"/>
      <c r="B237" s="63"/>
      <c r="C237" s="63"/>
      <c r="D237" s="63"/>
      <c r="E237" s="63"/>
      <c r="F237" s="63"/>
      <c r="G237" s="63"/>
      <c r="H237" s="64"/>
      <c r="I237" s="69"/>
      <c r="J237" s="70"/>
      <c r="K237" s="71"/>
      <c r="L237" s="69"/>
      <c r="M237" s="70"/>
      <c r="N237" s="71"/>
      <c r="O237" s="69"/>
      <c r="P237" s="70"/>
      <c r="Q237" s="71"/>
      <c r="R237" s="69"/>
      <c r="S237" s="70"/>
      <c r="T237" s="71"/>
      <c r="U237" s="69"/>
      <c r="V237" s="70"/>
      <c r="W237" s="71"/>
      <c r="X237" s="69"/>
      <c r="Y237" s="70"/>
      <c r="Z237" s="71"/>
      <c r="AA237" s="68"/>
      <c r="AB237" s="63"/>
      <c r="AC237" s="63"/>
      <c r="AD237" s="63"/>
      <c r="AE237" s="63"/>
      <c r="AF237" s="63"/>
      <c r="AG237" s="63"/>
      <c r="AH237" s="63"/>
    </row>
    <row r="238" spans="1:34" s="30" customFormat="1" ht="60" customHeight="1" x14ac:dyDescent="0.15">
      <c r="A238" s="38"/>
      <c r="B238" s="38"/>
      <c r="C238" s="38"/>
      <c r="D238" s="38"/>
      <c r="E238" s="38"/>
      <c r="F238" s="39" t="str">
        <f ca="1">IF(MONTH(TODAY())&lt;4,"[ 依頼団体名 ] ～ [ 対象者 ] までの赤色セルは必ず入力してください"&amp;CHAR(10)&amp;"[ 打合日 ] と [ 実施日 ] はなるべく第３希望まで入力してください"&amp;CHAR(10)&amp;"　※入力例 &gt;&gt; 同年の日付は [ "&amp;TEXT(TODAY(),"m/d")&amp;" ]"&amp;CHAR(10)&amp;"　　　　　 &gt;&gt; 時刻は24時間制で入力してください [ 13:30 ]","[ 依頼団体名 ] ～ [ 対象者 ] までの赤色セルは必ず入力してください"&amp;CHAR(10)&amp;"[ 打合日 ] と [ 実施日 ] はなるべく第３希望まで入力してください"&amp;CHAR(10)&amp;"　※入力例 &gt;&gt; 同年の日付は [ "&amp;TEXT(TODAY(),"m/d")&amp;" ] 来年の日付は [ "&amp;TEXT(DATE(YEAR(TODAY())+1,1,23),"yy/m/d")&amp;" ]"&amp;CHAR(10)&amp;"　　　　　 &gt;&gt; 時刻は24時間制で入力してください [ 13:30 ]")</f>
        <v>[ 依頼団体名 ] ～ [ 対象者 ] までの赤色セルは必ず入力してください
[ 打合日 ] と [ 実施日 ] はなるべく第３希望まで入力してください
　※入力例 &gt;&gt; 同年の日付は [ 5/8 ] 来年の日付は [ 20/1/23 ]
　　　　　 &gt;&gt; 時刻は24時間制で入力してください [ 13:30 ]</v>
      </c>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row>
    <row r="239" spans="1:34" s="30" customFormat="1" ht="18" customHeight="1" x14ac:dyDescent="0.15">
      <c r="A239" s="181"/>
      <c r="B239" s="181"/>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c r="AB239" s="181"/>
      <c r="AC239" s="181"/>
      <c r="AD239" s="181"/>
      <c r="AE239" s="181"/>
      <c r="AF239" s="181"/>
      <c r="AG239" s="181"/>
      <c r="AH239" s="31"/>
    </row>
    <row r="240" spans="1:34" s="30" customFormat="1" ht="30" customHeight="1" x14ac:dyDescent="0.15">
      <c r="A240" s="182" t="s">
        <v>249</v>
      </c>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4"/>
      <c r="AH240" s="63"/>
    </row>
    <row r="241" spans="1:34" s="30" customFormat="1" ht="20.100000000000001" customHeight="1" x14ac:dyDescent="0.15">
      <c r="A241" s="42"/>
      <c r="B241" s="43"/>
      <c r="C241" s="40" t="s">
        <v>0</v>
      </c>
      <c r="D241" s="40"/>
      <c r="E241" s="40"/>
      <c r="F241" s="40"/>
      <c r="G241" s="40"/>
      <c r="H241" s="40"/>
      <c r="I241" s="40"/>
      <c r="J241" s="40"/>
      <c r="K241" s="40"/>
      <c r="L241" s="40"/>
      <c r="M241" s="40"/>
      <c r="N241" s="40"/>
      <c r="O241" s="40"/>
      <c r="P241" s="40"/>
      <c r="Q241" s="40"/>
      <c r="R241" s="40"/>
      <c r="S241" s="40"/>
      <c r="T241" s="40"/>
      <c r="U241" s="40"/>
      <c r="V241" s="40"/>
      <c r="W241" s="46"/>
      <c r="X241" s="46"/>
      <c r="Y241" s="46"/>
      <c r="Z241" s="46" t="s">
        <v>268</v>
      </c>
      <c r="AA241" s="46"/>
      <c r="AB241" s="46"/>
      <c r="AC241" s="46"/>
      <c r="AD241" s="46"/>
      <c r="AE241" s="46"/>
      <c r="AF241" s="46"/>
      <c r="AG241" s="48"/>
      <c r="AH241" s="63"/>
    </row>
    <row r="242" spans="1:34" s="30" customFormat="1" ht="20.100000000000001" customHeight="1" x14ac:dyDescent="0.15">
      <c r="A242" s="44"/>
      <c r="B242" s="45"/>
      <c r="C242" s="41" t="s">
        <v>34</v>
      </c>
      <c r="D242" s="41"/>
      <c r="E242" s="41"/>
      <c r="F242" s="41"/>
      <c r="G242" s="41"/>
      <c r="H242" s="41"/>
      <c r="I242" s="41"/>
      <c r="J242" s="41"/>
      <c r="K242" s="41"/>
      <c r="L242" s="41"/>
      <c r="M242" s="41"/>
      <c r="N242" s="41"/>
      <c r="O242" s="41"/>
      <c r="P242" s="41"/>
      <c r="Q242" s="41"/>
      <c r="R242" s="41"/>
      <c r="S242" s="41"/>
      <c r="T242" s="41"/>
      <c r="U242" s="41"/>
      <c r="V242" s="41"/>
      <c r="W242" s="47"/>
      <c r="X242" s="47"/>
      <c r="Y242" s="47"/>
      <c r="Z242" s="47" t="s">
        <v>259</v>
      </c>
      <c r="AA242" s="47"/>
      <c r="AB242" s="47"/>
      <c r="AC242" s="47"/>
      <c r="AD242" s="47"/>
      <c r="AE242" s="47"/>
      <c r="AF242" s="47"/>
      <c r="AG242" s="49"/>
      <c r="AH242" s="63"/>
    </row>
    <row r="243" spans="1:34" s="30" customFormat="1" ht="48" customHeight="1" x14ac:dyDescent="0.15">
      <c r="A243" s="185" t="s">
        <v>1</v>
      </c>
      <c r="B243" s="185"/>
      <c r="C243" s="185"/>
      <c r="D243" s="185"/>
      <c r="E243" s="185"/>
      <c r="F243" s="185"/>
      <c r="G243" s="185"/>
      <c r="H243" s="185"/>
      <c r="I243" s="185"/>
      <c r="J243" s="185"/>
      <c r="K243" s="185"/>
      <c r="L243" s="185"/>
      <c r="M243" s="185"/>
      <c r="N243" s="185"/>
      <c r="O243" s="185"/>
      <c r="P243" s="185"/>
      <c r="Q243" s="185"/>
      <c r="R243" s="185"/>
      <c r="S243" s="185"/>
      <c r="T243" s="185"/>
      <c r="U243" s="185"/>
      <c r="V243" s="185"/>
      <c r="W243" s="185"/>
      <c r="X243" s="185"/>
      <c r="Y243" s="185"/>
      <c r="Z243" s="185"/>
      <c r="AA243" s="185"/>
      <c r="AB243" s="185"/>
      <c r="AC243" s="185"/>
      <c r="AD243" s="185"/>
      <c r="AE243" s="185"/>
      <c r="AF243" s="185"/>
      <c r="AG243" s="185"/>
      <c r="AH243" s="63"/>
    </row>
    <row r="244" spans="1:34" s="30" customFormat="1" ht="18" customHeight="1" x14ac:dyDescent="0.15">
      <c r="A244" s="181" t="s">
        <v>21</v>
      </c>
      <c r="B244" s="181"/>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c r="AB244" s="181"/>
      <c r="AC244" s="181"/>
      <c r="AD244" s="181"/>
      <c r="AE244" s="181"/>
      <c r="AF244" s="181"/>
      <c r="AG244" s="181"/>
      <c r="AH244" s="63"/>
    </row>
    <row r="245" spans="1:34" s="30" customFormat="1" ht="36" customHeight="1" x14ac:dyDescent="0.15">
      <c r="A245" s="186" t="s">
        <v>2</v>
      </c>
      <c r="B245" s="186"/>
      <c r="C245" s="186"/>
      <c r="D245" s="186"/>
      <c r="E245" s="186"/>
      <c r="F245" s="187" t="str">
        <f ca="1">TEXT(TODAY(),"ggg")&amp;"　　　年　　　月　　　日 (　　　)"</f>
        <v>平成　　　年　　　月　　　日 (　　　)</v>
      </c>
      <c r="G245" s="187"/>
      <c r="H245" s="187"/>
      <c r="I245" s="187"/>
      <c r="J245" s="187"/>
      <c r="K245" s="187"/>
      <c r="L245" s="187"/>
      <c r="M245" s="187"/>
      <c r="N245" s="187"/>
      <c r="O245" s="187"/>
      <c r="P245" s="187"/>
      <c r="Q245" s="187"/>
      <c r="R245" s="187"/>
      <c r="S245" s="187"/>
      <c r="T245" s="187"/>
      <c r="U245" s="187"/>
      <c r="V245" s="186" t="s">
        <v>3</v>
      </c>
      <c r="W245" s="186"/>
      <c r="X245" s="186"/>
      <c r="Y245" s="186"/>
      <c r="Z245" s="186"/>
      <c r="AA245" s="188"/>
      <c r="AB245" s="188"/>
      <c r="AC245" s="188"/>
      <c r="AD245" s="188"/>
      <c r="AE245" s="188"/>
      <c r="AF245" s="188"/>
      <c r="AG245" s="188"/>
      <c r="AH245" s="63"/>
    </row>
    <row r="246" spans="1:34" s="30" customFormat="1" ht="12" customHeight="1" x14ac:dyDescent="0.15">
      <c r="A246" s="189"/>
      <c r="B246" s="189"/>
      <c r="C246" s="189"/>
      <c r="D246" s="189"/>
      <c r="E246" s="189"/>
      <c r="F246" s="189"/>
      <c r="G246" s="189"/>
      <c r="H246" s="189"/>
      <c r="I246" s="189"/>
      <c r="J246" s="189"/>
      <c r="K246" s="189"/>
      <c r="L246" s="189"/>
      <c r="M246" s="189"/>
      <c r="N246" s="189"/>
      <c r="O246" s="189"/>
      <c r="P246" s="189"/>
      <c r="Q246" s="189"/>
      <c r="R246" s="189"/>
      <c r="S246" s="189"/>
      <c r="T246" s="189"/>
      <c r="U246" s="189"/>
      <c r="V246" s="189"/>
      <c r="W246" s="189"/>
      <c r="X246" s="189"/>
      <c r="Y246" s="189"/>
      <c r="Z246" s="189"/>
      <c r="AA246" s="189"/>
      <c r="AB246" s="189"/>
      <c r="AC246" s="189"/>
      <c r="AD246" s="189"/>
      <c r="AE246" s="189"/>
      <c r="AF246" s="189"/>
      <c r="AG246" s="189"/>
      <c r="AH246" s="63"/>
    </row>
    <row r="247" spans="1:34" s="30" customFormat="1" ht="24" customHeight="1" thickBot="1" x14ac:dyDescent="0.2">
      <c r="A247" s="190" t="s">
        <v>35</v>
      </c>
      <c r="B247" s="190"/>
      <c r="C247" s="190"/>
      <c r="D247" s="190"/>
      <c r="E247" s="190"/>
      <c r="F247" s="190"/>
      <c r="G247" s="190"/>
      <c r="H247" s="190"/>
      <c r="I247" s="190"/>
      <c r="J247" s="190"/>
      <c r="K247" s="190"/>
      <c r="L247" s="190"/>
      <c r="M247" s="190"/>
      <c r="N247" s="190"/>
      <c r="O247" s="190"/>
      <c r="P247" s="190"/>
      <c r="Q247" s="190"/>
      <c r="R247" s="190"/>
      <c r="S247" s="190"/>
      <c r="T247" s="190"/>
      <c r="U247" s="190"/>
      <c r="V247" s="190"/>
      <c r="W247" s="190"/>
      <c r="X247" s="190"/>
      <c r="Y247" s="190"/>
      <c r="Z247" s="190"/>
      <c r="AA247" s="190"/>
      <c r="AB247" s="190"/>
      <c r="AC247" s="190"/>
      <c r="AD247" s="190"/>
      <c r="AE247" s="190"/>
      <c r="AF247" s="190"/>
      <c r="AG247" s="190"/>
      <c r="AH247" s="63"/>
    </row>
    <row r="248" spans="1:34" s="30" customFormat="1" ht="30" customHeight="1" x14ac:dyDescent="0.15">
      <c r="A248" s="126" t="s">
        <v>4</v>
      </c>
      <c r="B248" s="127"/>
      <c r="C248" s="127"/>
      <c r="D248" s="127"/>
      <c r="E248" s="128"/>
      <c r="F248" s="19"/>
      <c r="G248" s="129" t="str">
        <f>IF(G254="","",G214)</f>
        <v/>
      </c>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29"/>
      <c r="AE248" s="129"/>
      <c r="AF248" s="129"/>
      <c r="AG248" s="130"/>
      <c r="AH248" s="111"/>
    </row>
    <row r="249" spans="1:34" s="30" customFormat="1" ht="21.95" customHeight="1" x14ac:dyDescent="0.15">
      <c r="A249" s="50" t="s">
        <v>5</v>
      </c>
      <c r="B249" s="51"/>
      <c r="C249" s="51"/>
      <c r="D249" s="51"/>
      <c r="E249" s="52"/>
      <c r="F249" s="131" t="str">
        <f>IF(F217=F251,F215,PHONETIC(F251))</f>
        <v/>
      </c>
      <c r="G249" s="132"/>
      <c r="H249" s="132"/>
      <c r="I249" s="132"/>
      <c r="J249" s="132"/>
      <c r="K249" s="132"/>
      <c r="L249" s="132"/>
      <c r="M249" s="132"/>
      <c r="N249" s="132"/>
      <c r="O249" s="132"/>
      <c r="P249" s="132"/>
      <c r="Q249" s="133"/>
      <c r="R249" s="137" t="s">
        <v>7</v>
      </c>
      <c r="S249" s="51"/>
      <c r="T249" s="52"/>
      <c r="U249" s="141" t="s">
        <v>163</v>
      </c>
      <c r="V249" s="142"/>
      <c r="W249" s="142"/>
      <c r="X249" s="143" t="str">
        <f>IF(G254="","",X215)</f>
        <v/>
      </c>
      <c r="Y249" s="143"/>
      <c r="Z249" s="143"/>
      <c r="AA249" s="143"/>
      <c r="AB249" s="143"/>
      <c r="AC249" s="143"/>
      <c r="AD249" s="143"/>
      <c r="AE249" s="143"/>
      <c r="AF249" s="143"/>
      <c r="AG249" s="144"/>
      <c r="AH249" s="111"/>
    </row>
    <row r="250" spans="1:34" s="30" customFormat="1" ht="12" customHeight="1" x14ac:dyDescent="0.15">
      <c r="A250" s="105"/>
      <c r="B250" s="106"/>
      <c r="C250" s="106"/>
      <c r="D250" s="106"/>
      <c r="E250" s="107"/>
      <c r="F250" s="134"/>
      <c r="G250" s="135"/>
      <c r="H250" s="135"/>
      <c r="I250" s="135"/>
      <c r="J250" s="135"/>
      <c r="K250" s="135"/>
      <c r="L250" s="135"/>
      <c r="M250" s="135"/>
      <c r="N250" s="135"/>
      <c r="O250" s="135"/>
      <c r="P250" s="135"/>
      <c r="Q250" s="136"/>
      <c r="R250" s="138"/>
      <c r="S250" s="46"/>
      <c r="T250" s="139"/>
      <c r="U250" s="145"/>
      <c r="V250" s="146"/>
      <c r="W250" s="149" t="str">
        <f>IF(G254="","",W216)</f>
        <v/>
      </c>
      <c r="X250" s="149"/>
      <c r="Y250" s="149"/>
      <c r="Z250" s="149"/>
      <c r="AA250" s="149"/>
      <c r="AB250" s="149"/>
      <c r="AC250" s="149"/>
      <c r="AD250" s="149"/>
      <c r="AE250" s="149"/>
      <c r="AF250" s="149"/>
      <c r="AG250" s="150"/>
      <c r="AH250" s="111"/>
    </row>
    <row r="251" spans="1:34" s="30" customFormat="1" ht="12" customHeight="1" x14ac:dyDescent="0.15">
      <c r="A251" s="50" t="s">
        <v>6</v>
      </c>
      <c r="B251" s="51"/>
      <c r="C251" s="51"/>
      <c r="D251" s="51"/>
      <c r="E251" s="52"/>
      <c r="F251" s="154" t="str">
        <f>IF(G254="","",F217)</f>
        <v/>
      </c>
      <c r="G251" s="155"/>
      <c r="H251" s="155"/>
      <c r="I251" s="155"/>
      <c r="J251" s="155"/>
      <c r="K251" s="155"/>
      <c r="L251" s="155"/>
      <c r="M251" s="155"/>
      <c r="N251" s="155"/>
      <c r="O251" s="155"/>
      <c r="P251" s="155"/>
      <c r="Q251" s="156"/>
      <c r="R251" s="138"/>
      <c r="S251" s="46"/>
      <c r="T251" s="139"/>
      <c r="U251" s="147"/>
      <c r="V251" s="148"/>
      <c r="W251" s="151"/>
      <c r="X251" s="151"/>
      <c r="Y251" s="151"/>
      <c r="Z251" s="151"/>
      <c r="AA251" s="151"/>
      <c r="AB251" s="151"/>
      <c r="AC251" s="151"/>
      <c r="AD251" s="151"/>
      <c r="AE251" s="151"/>
      <c r="AF251" s="151"/>
      <c r="AG251" s="152"/>
      <c r="AH251" s="111"/>
    </row>
    <row r="252" spans="1:34" s="30" customFormat="1" ht="21.95" customHeight="1" x14ac:dyDescent="0.15">
      <c r="A252" s="153"/>
      <c r="B252" s="46"/>
      <c r="C252" s="46"/>
      <c r="D252" s="46"/>
      <c r="E252" s="139"/>
      <c r="F252" s="157"/>
      <c r="G252" s="158"/>
      <c r="H252" s="158"/>
      <c r="I252" s="158"/>
      <c r="J252" s="158"/>
      <c r="K252" s="158"/>
      <c r="L252" s="158"/>
      <c r="M252" s="158"/>
      <c r="N252" s="158"/>
      <c r="O252" s="158"/>
      <c r="P252" s="158"/>
      <c r="Q252" s="159"/>
      <c r="R252" s="138"/>
      <c r="S252" s="46"/>
      <c r="T252" s="139"/>
      <c r="U252" s="75" t="s">
        <v>32</v>
      </c>
      <c r="V252" s="76"/>
      <c r="W252" s="76"/>
      <c r="X252" s="163" t="str">
        <f>IF(G254=""," 　　　- 　　　- 　　　　",X218)</f>
        <v xml:space="preserve"> 　　　- 　　　- 　　　　</v>
      </c>
      <c r="Y252" s="164"/>
      <c r="Z252" s="164"/>
      <c r="AA252" s="164"/>
      <c r="AB252" s="164"/>
      <c r="AC252" s="164"/>
      <c r="AD252" s="164"/>
      <c r="AE252" s="164"/>
      <c r="AF252" s="164"/>
      <c r="AG252" s="165"/>
      <c r="AH252" s="111"/>
    </row>
    <row r="253" spans="1:34" s="30" customFormat="1" ht="21.95" customHeight="1" x14ac:dyDescent="0.15">
      <c r="A253" s="105"/>
      <c r="B253" s="106"/>
      <c r="C253" s="106"/>
      <c r="D253" s="106"/>
      <c r="E253" s="107"/>
      <c r="F253" s="160"/>
      <c r="G253" s="161"/>
      <c r="H253" s="161"/>
      <c r="I253" s="161"/>
      <c r="J253" s="161"/>
      <c r="K253" s="161"/>
      <c r="L253" s="161"/>
      <c r="M253" s="161"/>
      <c r="N253" s="161"/>
      <c r="O253" s="161"/>
      <c r="P253" s="161"/>
      <c r="Q253" s="162"/>
      <c r="R253" s="140"/>
      <c r="S253" s="106"/>
      <c r="T253" s="107"/>
      <c r="U253" s="96" t="s">
        <v>33</v>
      </c>
      <c r="V253" s="97"/>
      <c r="W253" s="97"/>
      <c r="X253" s="166" t="str">
        <f>IF(G254=""," 　　　- 　　　- 　　　　",X219)</f>
        <v xml:space="preserve"> 　　　- 　　　- 　　　　</v>
      </c>
      <c r="Y253" s="167"/>
      <c r="Z253" s="167"/>
      <c r="AA253" s="167"/>
      <c r="AB253" s="167"/>
      <c r="AC253" s="167"/>
      <c r="AD253" s="167"/>
      <c r="AE253" s="167"/>
      <c r="AF253" s="167"/>
      <c r="AG253" s="168"/>
      <c r="AH253" s="111"/>
    </row>
    <row r="254" spans="1:34" s="30" customFormat="1" ht="24" customHeight="1" x14ac:dyDescent="0.15">
      <c r="A254" s="169" t="s">
        <v>22</v>
      </c>
      <c r="B254" s="170"/>
      <c r="C254" s="170"/>
      <c r="D254" s="170"/>
      <c r="E254" s="171"/>
      <c r="F254" s="172"/>
      <c r="G254" s="174"/>
      <c r="H254" s="174"/>
      <c r="I254" s="174"/>
      <c r="J254" s="174"/>
      <c r="K254" s="174"/>
      <c r="L254" s="174"/>
      <c r="M254" s="174"/>
      <c r="N254" s="174"/>
      <c r="O254" s="174"/>
      <c r="P254" s="174"/>
      <c r="Q254" s="174"/>
      <c r="R254" s="174"/>
      <c r="S254" s="174"/>
      <c r="T254" s="174"/>
      <c r="U254" s="174"/>
      <c r="V254" s="174"/>
      <c r="W254" s="174"/>
      <c r="X254" s="174"/>
      <c r="Y254" s="174"/>
      <c r="Z254" s="174"/>
      <c r="AA254" s="174"/>
      <c r="AB254" s="174"/>
      <c r="AC254" s="174"/>
      <c r="AD254" s="174"/>
      <c r="AE254" s="174"/>
      <c r="AF254" s="174"/>
      <c r="AG254" s="175"/>
      <c r="AH254" s="111"/>
    </row>
    <row r="255" spans="1:34" s="30" customFormat="1" ht="48" customHeight="1" x14ac:dyDescent="0.15">
      <c r="A255" s="178" t="s">
        <v>164</v>
      </c>
      <c r="B255" s="179"/>
      <c r="C255" s="179"/>
      <c r="D255" s="179"/>
      <c r="E255" s="180"/>
      <c r="F255" s="173"/>
      <c r="G255" s="176"/>
      <c r="H255" s="176"/>
      <c r="I255" s="176"/>
      <c r="J255" s="176"/>
      <c r="K255" s="176"/>
      <c r="L255" s="176"/>
      <c r="M255" s="176"/>
      <c r="N255" s="176"/>
      <c r="O255" s="176"/>
      <c r="P255" s="176"/>
      <c r="Q255" s="176"/>
      <c r="R255" s="176"/>
      <c r="S255" s="176"/>
      <c r="T255" s="176"/>
      <c r="U255" s="176"/>
      <c r="V255" s="176"/>
      <c r="W255" s="176"/>
      <c r="X255" s="176"/>
      <c r="Y255" s="176"/>
      <c r="Z255" s="176"/>
      <c r="AA255" s="176"/>
      <c r="AB255" s="176"/>
      <c r="AC255" s="176"/>
      <c r="AD255" s="176"/>
      <c r="AE255" s="176"/>
      <c r="AF255" s="176"/>
      <c r="AG255" s="177"/>
      <c r="AH255" s="111"/>
    </row>
    <row r="256" spans="1:34" s="30" customFormat="1" ht="18" customHeight="1" x14ac:dyDescent="0.15">
      <c r="A256" s="50" t="s">
        <v>17</v>
      </c>
      <c r="B256" s="51"/>
      <c r="C256" s="51"/>
      <c r="D256" s="51"/>
      <c r="E256" s="52"/>
      <c r="F256" s="108" t="s">
        <v>26</v>
      </c>
      <c r="G256" s="109"/>
      <c r="H256" s="109"/>
      <c r="I256" s="109"/>
      <c r="J256" s="109"/>
      <c r="K256" s="109"/>
      <c r="L256" s="109"/>
      <c r="M256" s="109"/>
      <c r="N256" s="109"/>
      <c r="O256" s="109"/>
      <c r="P256" s="109"/>
      <c r="Q256" s="109"/>
      <c r="R256" s="109"/>
      <c r="S256" s="109"/>
      <c r="T256" s="109"/>
      <c r="U256" s="109"/>
      <c r="V256" s="109"/>
      <c r="W256" s="109"/>
      <c r="X256" s="109"/>
      <c r="Y256" s="109"/>
      <c r="Z256" s="109"/>
      <c r="AA256" s="109"/>
      <c r="AB256" s="109"/>
      <c r="AC256" s="109"/>
      <c r="AD256" s="109"/>
      <c r="AE256" s="109"/>
      <c r="AF256" s="109"/>
      <c r="AG256" s="110"/>
      <c r="AH256" s="111"/>
    </row>
    <row r="257" spans="1:34" s="30" customFormat="1" ht="60" customHeight="1" x14ac:dyDescent="0.15">
      <c r="A257" s="105"/>
      <c r="B257" s="106"/>
      <c r="C257" s="106"/>
      <c r="D257" s="106"/>
      <c r="E257" s="107"/>
      <c r="F257" s="112"/>
      <c r="G257" s="113"/>
      <c r="H257" s="113"/>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113"/>
      <c r="AG257" s="114"/>
      <c r="AH257" s="111"/>
    </row>
    <row r="258" spans="1:34" s="30" customFormat="1" ht="15.95" customHeight="1" x14ac:dyDescent="0.15">
      <c r="A258" s="50" t="s">
        <v>8</v>
      </c>
      <c r="B258" s="51"/>
      <c r="C258" s="51"/>
      <c r="D258" s="51"/>
      <c r="E258" s="52"/>
      <c r="F258" s="108" t="s">
        <v>27</v>
      </c>
      <c r="G258" s="109"/>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10"/>
      <c r="AH258" s="111"/>
    </row>
    <row r="259" spans="1:34" s="30" customFormat="1" ht="44.1" customHeight="1" x14ac:dyDescent="0.15">
      <c r="A259" s="105"/>
      <c r="B259" s="106"/>
      <c r="C259" s="106"/>
      <c r="D259" s="106"/>
      <c r="E259" s="107"/>
      <c r="F259" s="112"/>
      <c r="G259" s="113"/>
      <c r="H259" s="113"/>
      <c r="I259" s="113"/>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113"/>
      <c r="AG259" s="114"/>
      <c r="AH259" s="111"/>
    </row>
    <row r="260" spans="1:34" s="30" customFormat="1" ht="39.950000000000003" customHeight="1" x14ac:dyDescent="0.15">
      <c r="A260" s="115" t="s">
        <v>19</v>
      </c>
      <c r="B260" s="116"/>
      <c r="C260" s="116"/>
      <c r="D260" s="116"/>
      <c r="E260" s="117"/>
      <c r="F260" s="118" t="s">
        <v>30</v>
      </c>
      <c r="G260" s="109"/>
      <c r="H260" s="109"/>
      <c r="I260" s="119"/>
      <c r="J260" s="120" t="str">
        <f>IF(G254="","学年",J226)</f>
        <v>学年</v>
      </c>
      <c r="K260" s="121"/>
      <c r="L260" s="121"/>
      <c r="M260" s="121"/>
      <c r="N260" s="121"/>
      <c r="O260" s="122" t="str">
        <f>IF(G254="","クラス",O226)</f>
        <v>クラス</v>
      </c>
      <c r="P260" s="122"/>
      <c r="Q260" s="122"/>
      <c r="R260" s="122"/>
      <c r="S260" s="122"/>
      <c r="T260" s="123" t="str">
        <f>IF(G254="","人",T226)</f>
        <v>人</v>
      </c>
      <c r="U260" s="123"/>
      <c r="V260" s="123"/>
      <c r="W260" s="123"/>
      <c r="X260" s="2"/>
      <c r="Y260" s="118" t="s">
        <v>260</v>
      </c>
      <c r="Z260" s="109"/>
      <c r="AA260" s="109"/>
      <c r="AB260" s="119"/>
      <c r="AC260" s="124" t="str">
        <f>IF(G254="","人",AC226)</f>
        <v>人</v>
      </c>
      <c r="AD260" s="123"/>
      <c r="AE260" s="123"/>
      <c r="AF260" s="123"/>
      <c r="AG260" s="3"/>
      <c r="AH260" s="111"/>
    </row>
    <row r="261" spans="1:34" s="30" customFormat="1" ht="24" customHeight="1" x14ac:dyDescent="0.15">
      <c r="A261" s="72" t="s">
        <v>18</v>
      </c>
      <c r="B261" s="73"/>
      <c r="C261" s="73"/>
      <c r="D261" s="73"/>
      <c r="E261" s="74"/>
      <c r="F261" s="75" t="s">
        <v>38</v>
      </c>
      <c r="G261" s="76"/>
      <c r="H261" s="76"/>
      <c r="I261" s="76"/>
      <c r="J261" s="77" t="str">
        <f t="shared" ref="J261:J266" ca="1" si="29">TEXT(TODAY(),"ggg")&amp;"　　年"</f>
        <v>平成　　年</v>
      </c>
      <c r="K261" s="77"/>
      <c r="L261" s="77"/>
      <c r="M261" s="77"/>
      <c r="N261" s="78" t="str">
        <f t="shared" ref="N261:N264" ca="1" si="30">IF(J261=TEXT(TODAY(),"ggg")&amp;"　　年","月",J261)</f>
        <v>月</v>
      </c>
      <c r="O261" s="78"/>
      <c r="P261" s="78"/>
      <c r="Q261" s="79" t="str">
        <f t="shared" ref="Q261:Q264" ca="1" si="31">IF(J261=TEXT(TODAY(),"ggg")&amp;"　　年","日",J261)</f>
        <v>日</v>
      </c>
      <c r="R261" s="79"/>
      <c r="S261" s="79"/>
      <c r="T261" s="80" t="str">
        <f t="shared" ref="T261:T264" ca="1" si="32">IF(J261=TEXT(TODAY(),"ggg")&amp;"　　年","(     )",J261)</f>
        <v>(     )</v>
      </c>
      <c r="U261" s="80"/>
      <c r="V261" s="81" t="s">
        <v>165</v>
      </c>
      <c r="W261" s="81"/>
      <c r="X261" s="81"/>
      <c r="Y261" s="81"/>
      <c r="Z261" s="81"/>
      <c r="AA261" s="27" t="s">
        <v>25</v>
      </c>
      <c r="AB261" s="125"/>
      <c r="AC261" s="125"/>
      <c r="AD261" s="125"/>
      <c r="AE261" s="125"/>
      <c r="AF261" s="125"/>
      <c r="AG261" s="5"/>
      <c r="AH261" s="111"/>
    </row>
    <row r="262" spans="1:34" s="30" customFormat="1" ht="24" customHeight="1" x14ac:dyDescent="0.15">
      <c r="A262" s="83" t="s">
        <v>36</v>
      </c>
      <c r="B262" s="84"/>
      <c r="C262" s="84"/>
      <c r="D262" s="84"/>
      <c r="E262" s="85"/>
      <c r="F262" s="89" t="s">
        <v>39</v>
      </c>
      <c r="G262" s="90"/>
      <c r="H262" s="90"/>
      <c r="I262" s="90"/>
      <c r="J262" s="91" t="str">
        <f t="shared" ca="1" si="29"/>
        <v>平成　　年</v>
      </c>
      <c r="K262" s="91"/>
      <c r="L262" s="91"/>
      <c r="M262" s="91"/>
      <c r="N262" s="92" t="str">
        <f t="shared" ca="1" si="30"/>
        <v>月</v>
      </c>
      <c r="O262" s="92"/>
      <c r="P262" s="92"/>
      <c r="Q262" s="93" t="str">
        <f t="shared" ca="1" si="31"/>
        <v>日</v>
      </c>
      <c r="R262" s="93"/>
      <c r="S262" s="93"/>
      <c r="T262" s="94" t="str">
        <f t="shared" ca="1" si="32"/>
        <v>(     )</v>
      </c>
      <c r="U262" s="94"/>
      <c r="V262" s="95" t="s">
        <v>165</v>
      </c>
      <c r="W262" s="95"/>
      <c r="X262" s="95"/>
      <c r="Y262" s="95"/>
      <c r="Z262" s="95"/>
      <c r="AA262" s="29" t="s">
        <v>25</v>
      </c>
      <c r="AB262" s="103"/>
      <c r="AC262" s="103"/>
      <c r="AD262" s="103"/>
      <c r="AE262" s="103"/>
      <c r="AF262" s="103"/>
      <c r="AG262" s="7"/>
      <c r="AH262" s="111"/>
    </row>
    <row r="263" spans="1:34" s="30" customFormat="1" ht="24" customHeight="1" x14ac:dyDescent="0.15">
      <c r="A263" s="86"/>
      <c r="B263" s="87"/>
      <c r="C263" s="87"/>
      <c r="D263" s="87"/>
      <c r="E263" s="88"/>
      <c r="F263" s="96" t="s">
        <v>40</v>
      </c>
      <c r="G263" s="97"/>
      <c r="H263" s="97"/>
      <c r="I263" s="97"/>
      <c r="J263" s="98" t="str">
        <f t="shared" ca="1" si="29"/>
        <v>平成　　年</v>
      </c>
      <c r="K263" s="98"/>
      <c r="L263" s="98"/>
      <c r="M263" s="98"/>
      <c r="N263" s="99" t="str">
        <f t="shared" ca="1" si="30"/>
        <v>月</v>
      </c>
      <c r="O263" s="99"/>
      <c r="P263" s="99"/>
      <c r="Q263" s="100" t="str">
        <f t="shared" ca="1" si="31"/>
        <v>日</v>
      </c>
      <c r="R263" s="100"/>
      <c r="S263" s="100"/>
      <c r="T263" s="101" t="str">
        <f t="shared" ca="1" si="32"/>
        <v>(     )</v>
      </c>
      <c r="U263" s="101"/>
      <c r="V263" s="102" t="s">
        <v>165</v>
      </c>
      <c r="W263" s="102"/>
      <c r="X263" s="102"/>
      <c r="Y263" s="102"/>
      <c r="Z263" s="102"/>
      <c r="AA263" s="28" t="s">
        <v>25</v>
      </c>
      <c r="AB263" s="104"/>
      <c r="AC263" s="104"/>
      <c r="AD263" s="104"/>
      <c r="AE263" s="104"/>
      <c r="AF263" s="104"/>
      <c r="AG263" s="9"/>
      <c r="AH263" s="111"/>
    </row>
    <row r="264" spans="1:34" s="30" customFormat="1" ht="24" customHeight="1" x14ac:dyDescent="0.15">
      <c r="A264" s="72" t="s">
        <v>20</v>
      </c>
      <c r="B264" s="73"/>
      <c r="C264" s="73"/>
      <c r="D264" s="73"/>
      <c r="E264" s="74"/>
      <c r="F264" s="75" t="s">
        <v>38</v>
      </c>
      <c r="G264" s="76"/>
      <c r="H264" s="76"/>
      <c r="I264" s="76"/>
      <c r="J264" s="77" t="str">
        <f t="shared" ca="1" si="29"/>
        <v>平成　　年</v>
      </c>
      <c r="K264" s="77"/>
      <c r="L264" s="77"/>
      <c r="M264" s="77"/>
      <c r="N264" s="78" t="str">
        <f t="shared" ca="1" si="30"/>
        <v>月</v>
      </c>
      <c r="O264" s="78"/>
      <c r="P264" s="78"/>
      <c r="Q264" s="79" t="str">
        <f t="shared" ca="1" si="31"/>
        <v>日</v>
      </c>
      <c r="R264" s="79"/>
      <c r="S264" s="79"/>
      <c r="T264" s="80" t="str">
        <f t="shared" ca="1" si="32"/>
        <v>(     )</v>
      </c>
      <c r="U264" s="80"/>
      <c r="V264" s="81" t="s">
        <v>165</v>
      </c>
      <c r="W264" s="81"/>
      <c r="X264" s="81"/>
      <c r="Y264" s="81"/>
      <c r="Z264" s="81"/>
      <c r="AA264" s="27" t="s">
        <v>25</v>
      </c>
      <c r="AB264" s="81" t="s">
        <v>24</v>
      </c>
      <c r="AC264" s="81"/>
      <c r="AD264" s="81"/>
      <c r="AE264" s="81"/>
      <c r="AF264" s="81"/>
      <c r="AG264" s="5"/>
      <c r="AH264" s="82" t="str">
        <f ca="1">IF(N264="月","",ROW())</f>
        <v/>
      </c>
    </row>
    <row r="265" spans="1:34" s="30" customFormat="1" ht="24" customHeight="1" x14ac:dyDescent="0.15">
      <c r="A265" s="83" t="s">
        <v>37</v>
      </c>
      <c r="B265" s="84"/>
      <c r="C265" s="84"/>
      <c r="D265" s="84"/>
      <c r="E265" s="85"/>
      <c r="F265" s="89" t="s">
        <v>39</v>
      </c>
      <c r="G265" s="90"/>
      <c r="H265" s="90"/>
      <c r="I265" s="90"/>
      <c r="J265" s="91" t="str">
        <f t="shared" ca="1" si="29"/>
        <v>平成　　年</v>
      </c>
      <c r="K265" s="91"/>
      <c r="L265" s="91"/>
      <c r="M265" s="91"/>
      <c r="N265" s="92" t="str">
        <f ca="1">IF(J265=TEXT(TODAY(),"ggg")&amp;"　　年","月",J265)</f>
        <v>月</v>
      </c>
      <c r="O265" s="92"/>
      <c r="P265" s="92"/>
      <c r="Q265" s="93" t="str">
        <f ca="1">IF(J265=TEXT(TODAY(),"ggg")&amp;"　　年","日",J265)</f>
        <v>日</v>
      </c>
      <c r="R265" s="93"/>
      <c r="S265" s="93"/>
      <c r="T265" s="94" t="str">
        <f ca="1">IF(J265=TEXT(TODAY(),"ggg")&amp;"　　年","(     )",J265)</f>
        <v>(     )</v>
      </c>
      <c r="U265" s="94"/>
      <c r="V265" s="95" t="s">
        <v>165</v>
      </c>
      <c r="W265" s="95"/>
      <c r="X265" s="95"/>
      <c r="Y265" s="95"/>
      <c r="Z265" s="95"/>
      <c r="AA265" s="29" t="s">
        <v>25</v>
      </c>
      <c r="AB265" s="95" t="s">
        <v>24</v>
      </c>
      <c r="AC265" s="95"/>
      <c r="AD265" s="95"/>
      <c r="AE265" s="95"/>
      <c r="AF265" s="95"/>
      <c r="AG265" s="7"/>
      <c r="AH265" s="82"/>
    </row>
    <row r="266" spans="1:34" s="30" customFormat="1" ht="24" customHeight="1" x14ac:dyDescent="0.15">
      <c r="A266" s="86"/>
      <c r="B266" s="87"/>
      <c r="C266" s="87"/>
      <c r="D266" s="87"/>
      <c r="E266" s="88"/>
      <c r="F266" s="96" t="s">
        <v>40</v>
      </c>
      <c r="G266" s="97"/>
      <c r="H266" s="97"/>
      <c r="I266" s="97"/>
      <c r="J266" s="98" t="str">
        <f t="shared" ca="1" si="29"/>
        <v>平成　　年</v>
      </c>
      <c r="K266" s="98"/>
      <c r="L266" s="98"/>
      <c r="M266" s="98"/>
      <c r="N266" s="99" t="str">
        <f ca="1">IF(J266=TEXT(TODAY(),"ggg")&amp;"　　年","月",J266)</f>
        <v>月</v>
      </c>
      <c r="O266" s="99"/>
      <c r="P266" s="99"/>
      <c r="Q266" s="100" t="str">
        <f ca="1">IF(J266=TEXT(TODAY(),"ggg")&amp;"　　年","日",J266)</f>
        <v>日</v>
      </c>
      <c r="R266" s="100"/>
      <c r="S266" s="100"/>
      <c r="T266" s="101" t="str">
        <f ca="1">IF(J266=TEXT(TODAY(),"ggg")&amp;"　　年","(     )",J266)</f>
        <v>(     )</v>
      </c>
      <c r="U266" s="101"/>
      <c r="V266" s="102" t="s">
        <v>165</v>
      </c>
      <c r="W266" s="102"/>
      <c r="X266" s="102"/>
      <c r="Y266" s="102"/>
      <c r="Z266" s="102"/>
      <c r="AA266" s="28" t="s">
        <v>25</v>
      </c>
      <c r="AB266" s="102" t="s">
        <v>24</v>
      </c>
      <c r="AC266" s="102"/>
      <c r="AD266" s="102"/>
      <c r="AE266" s="102"/>
      <c r="AF266" s="102"/>
      <c r="AG266" s="9"/>
      <c r="AH266" s="82"/>
    </row>
    <row r="267" spans="1:34" s="30" customFormat="1" ht="15.95" customHeight="1" x14ac:dyDescent="0.15">
      <c r="A267" s="50" t="s">
        <v>10</v>
      </c>
      <c r="B267" s="51"/>
      <c r="C267" s="51"/>
      <c r="D267" s="51"/>
      <c r="E267" s="52"/>
      <c r="F267" s="56" t="s">
        <v>23</v>
      </c>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8"/>
      <c r="AH267" s="82"/>
    </row>
    <row r="268" spans="1:34" s="30" customFormat="1" ht="27.95" customHeight="1" thickBot="1" x14ac:dyDescent="0.2">
      <c r="A268" s="53"/>
      <c r="B268" s="54"/>
      <c r="C268" s="54"/>
      <c r="D268" s="54"/>
      <c r="E268" s="55"/>
      <c r="F268" s="59"/>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1"/>
      <c r="AH268" s="82"/>
    </row>
    <row r="269" spans="1:34" s="30" customFormat="1" ht="20.100000000000001" hidden="1" customHeight="1" x14ac:dyDescent="0.15">
      <c r="A269" s="62" t="str">
        <f ca="1">IF(COUNT(J264:J266)&lt;COUNT(J261:J263),"この文字を消すと入力セルの色を消せます","")</f>
        <v/>
      </c>
      <c r="B269" s="62"/>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c r="AA269" s="62"/>
      <c r="AB269" s="62"/>
      <c r="AC269" s="62"/>
      <c r="AD269" s="62"/>
      <c r="AE269" s="62"/>
      <c r="AF269" s="62"/>
      <c r="AG269" s="62"/>
      <c r="AH269" s="63"/>
    </row>
    <row r="270" spans="1:34" s="30" customFormat="1" ht="15.95" hidden="1" customHeight="1" x14ac:dyDescent="0.15">
      <c r="A270" s="63"/>
      <c r="B270" s="63"/>
      <c r="C270" s="63"/>
      <c r="D270" s="63"/>
      <c r="E270" s="63"/>
      <c r="F270" s="63"/>
      <c r="G270" s="63"/>
      <c r="H270" s="64"/>
      <c r="I270" s="65" t="s">
        <v>11</v>
      </c>
      <c r="J270" s="66"/>
      <c r="K270" s="67"/>
      <c r="L270" s="65" t="s">
        <v>12</v>
      </c>
      <c r="M270" s="66"/>
      <c r="N270" s="67"/>
      <c r="O270" s="65" t="s">
        <v>13</v>
      </c>
      <c r="P270" s="66"/>
      <c r="Q270" s="67"/>
      <c r="R270" s="65" t="s">
        <v>14</v>
      </c>
      <c r="S270" s="66"/>
      <c r="T270" s="67"/>
      <c r="U270" s="65" t="s">
        <v>15</v>
      </c>
      <c r="V270" s="66"/>
      <c r="W270" s="67"/>
      <c r="X270" s="65" t="s">
        <v>16</v>
      </c>
      <c r="Y270" s="66"/>
      <c r="Z270" s="67"/>
      <c r="AA270" s="68"/>
      <c r="AB270" s="63"/>
      <c r="AC270" s="63"/>
      <c r="AD270" s="63"/>
      <c r="AE270" s="63"/>
      <c r="AF270" s="63"/>
      <c r="AG270" s="63"/>
      <c r="AH270" s="63"/>
    </row>
    <row r="271" spans="1:34" s="30" customFormat="1" ht="44.1" hidden="1" customHeight="1" x14ac:dyDescent="0.15">
      <c r="A271" s="63"/>
      <c r="B271" s="63"/>
      <c r="C271" s="63"/>
      <c r="D271" s="63"/>
      <c r="E271" s="63"/>
      <c r="F271" s="63"/>
      <c r="G271" s="63"/>
      <c r="H271" s="64"/>
      <c r="I271" s="69"/>
      <c r="J271" s="70"/>
      <c r="K271" s="71"/>
      <c r="L271" s="69"/>
      <c r="M271" s="70"/>
      <c r="N271" s="71"/>
      <c r="O271" s="69"/>
      <c r="P271" s="70"/>
      <c r="Q271" s="71"/>
      <c r="R271" s="69"/>
      <c r="S271" s="70"/>
      <c r="T271" s="71"/>
      <c r="U271" s="69"/>
      <c r="V271" s="70"/>
      <c r="W271" s="71"/>
      <c r="X271" s="69"/>
      <c r="Y271" s="70"/>
      <c r="Z271" s="71"/>
      <c r="AA271" s="68"/>
      <c r="AB271" s="63"/>
      <c r="AC271" s="63"/>
      <c r="AD271" s="63"/>
      <c r="AE271" s="63"/>
      <c r="AF271" s="63"/>
      <c r="AG271" s="63"/>
      <c r="AH271" s="63"/>
    </row>
    <row r="272" spans="1:34" s="30" customFormat="1" ht="60" customHeight="1" x14ac:dyDescent="0.15">
      <c r="A272" s="38"/>
      <c r="B272" s="38"/>
      <c r="C272" s="38"/>
      <c r="D272" s="38"/>
      <c r="E272" s="38"/>
      <c r="F272" s="39" t="str">
        <f ca="1">IF(MONTH(TODAY())&lt;4,"[ 依頼団体名 ] ～ [ 対象者 ] までの赤色セルは必ず入力してください"&amp;CHAR(10)&amp;"[ 打合日 ] と [ 実施日 ] はなるべく第３希望まで入力してください"&amp;CHAR(10)&amp;"　※入力例 &gt;&gt; 同年の日付は [ "&amp;TEXT(TODAY(),"m/d")&amp;" ]"&amp;CHAR(10)&amp;"　　　　　 &gt;&gt; 時刻は24時間制で入力してください [ 13:30 ]","[ 依頼団体名 ] ～ [ 対象者 ] までの赤色セルは必ず入力してください"&amp;CHAR(10)&amp;"[ 打合日 ] と [ 実施日 ] はなるべく第３希望まで入力してください"&amp;CHAR(10)&amp;"　※入力例 &gt;&gt; 同年の日付は [ "&amp;TEXT(TODAY(),"m/d")&amp;" ] 来年の日付は [ "&amp;TEXT(DATE(YEAR(TODAY())+1,1,23),"yy/m/d")&amp;" ]"&amp;CHAR(10)&amp;"　　　　　 &gt;&gt; 時刻は24時間制で入力してください [ 13:30 ]")</f>
        <v>[ 依頼団体名 ] ～ [ 対象者 ] までの赤色セルは必ず入力してください
[ 打合日 ] と [ 実施日 ] はなるべく第３希望まで入力してください
　※入力例 &gt;&gt; 同年の日付は [ 5/8 ] 来年の日付は [ 20/1/23 ]
　　　　　 &gt;&gt; 時刻は24時間制で入力してください [ 13:30 ]</v>
      </c>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row>
  </sheetData>
  <sheetProtection sheet="1" objects="1" scenarios="1" formatColumns="0" formatRows="0"/>
  <mergeCells count="960">
    <mergeCell ref="A68:E68"/>
    <mergeCell ref="F68:AG68"/>
    <mergeCell ref="A63:E64"/>
    <mergeCell ref="F63:AG63"/>
    <mergeCell ref="F64:AG64"/>
    <mergeCell ref="A65:AG65"/>
    <mergeCell ref="AH65:AH67"/>
    <mergeCell ref="A66:H67"/>
    <mergeCell ref="I66:K66"/>
    <mergeCell ref="L66:N66"/>
    <mergeCell ref="O66:Q66"/>
    <mergeCell ref="R66:T66"/>
    <mergeCell ref="U66:W66"/>
    <mergeCell ref="X66:Z66"/>
    <mergeCell ref="AA66:AG67"/>
    <mergeCell ref="I67:K67"/>
    <mergeCell ref="L67:N67"/>
    <mergeCell ref="O67:Q67"/>
    <mergeCell ref="R67:T67"/>
    <mergeCell ref="U67:W67"/>
    <mergeCell ref="X67:Z67"/>
    <mergeCell ref="A60:E60"/>
    <mergeCell ref="F60:I60"/>
    <mergeCell ref="J60:M60"/>
    <mergeCell ref="N60:P60"/>
    <mergeCell ref="Q60:S60"/>
    <mergeCell ref="T60:U60"/>
    <mergeCell ref="V60:Z60"/>
    <mergeCell ref="AB60:AF60"/>
    <mergeCell ref="AH60:AH64"/>
    <mergeCell ref="A61:E62"/>
    <mergeCell ref="F61:I61"/>
    <mergeCell ref="J61:M61"/>
    <mergeCell ref="N61:P61"/>
    <mergeCell ref="Q61:S61"/>
    <mergeCell ref="T61:U61"/>
    <mergeCell ref="V61:Z61"/>
    <mergeCell ref="AB61:AF61"/>
    <mergeCell ref="F62:I62"/>
    <mergeCell ref="J62:M62"/>
    <mergeCell ref="N62:P62"/>
    <mergeCell ref="Q62:S62"/>
    <mergeCell ref="T62:U62"/>
    <mergeCell ref="V62:Z62"/>
    <mergeCell ref="AB62:AF62"/>
    <mergeCell ref="J58:M58"/>
    <mergeCell ref="N58:P58"/>
    <mergeCell ref="Q58:S58"/>
    <mergeCell ref="T58:U58"/>
    <mergeCell ref="V58:Z58"/>
    <mergeCell ref="AB58:AF58"/>
    <mergeCell ref="F59:I59"/>
    <mergeCell ref="J59:M59"/>
    <mergeCell ref="N59:P59"/>
    <mergeCell ref="Q59:S59"/>
    <mergeCell ref="T59:U59"/>
    <mergeCell ref="V59:Z59"/>
    <mergeCell ref="AB59:AF59"/>
    <mergeCell ref="A52:E53"/>
    <mergeCell ref="F52:AG52"/>
    <mergeCell ref="AH52:AH59"/>
    <mergeCell ref="F53:AG53"/>
    <mergeCell ref="A54:E55"/>
    <mergeCell ref="F54:AG54"/>
    <mergeCell ref="F55:AG55"/>
    <mergeCell ref="A56:E56"/>
    <mergeCell ref="F56:I56"/>
    <mergeCell ref="J56:N56"/>
    <mergeCell ref="O56:S56"/>
    <mergeCell ref="T56:W56"/>
    <mergeCell ref="Y56:AB56"/>
    <mergeCell ref="AC56:AF56"/>
    <mergeCell ref="A57:E57"/>
    <mergeCell ref="F57:I57"/>
    <mergeCell ref="J57:M57"/>
    <mergeCell ref="N57:P57"/>
    <mergeCell ref="Q57:S57"/>
    <mergeCell ref="T57:U57"/>
    <mergeCell ref="V57:Z57"/>
    <mergeCell ref="AB57:AF57"/>
    <mergeCell ref="A58:E59"/>
    <mergeCell ref="F58:I58"/>
    <mergeCell ref="A44:E44"/>
    <mergeCell ref="G44:AG44"/>
    <mergeCell ref="AH44:AH51"/>
    <mergeCell ref="A45:E46"/>
    <mergeCell ref="F45:Q46"/>
    <mergeCell ref="R45:T49"/>
    <mergeCell ref="U45:W45"/>
    <mergeCell ref="X45:AG45"/>
    <mergeCell ref="U46:V47"/>
    <mergeCell ref="W46:AG47"/>
    <mergeCell ref="A47:E49"/>
    <mergeCell ref="F47:Q49"/>
    <mergeCell ref="U48:W48"/>
    <mergeCell ref="X48:AG48"/>
    <mergeCell ref="U49:W49"/>
    <mergeCell ref="X49:AG49"/>
    <mergeCell ref="A50:E50"/>
    <mergeCell ref="F50:F51"/>
    <mergeCell ref="G50:AG51"/>
    <mergeCell ref="A51:E51"/>
    <mergeCell ref="A35:AG35"/>
    <mergeCell ref="A36:AG36"/>
    <mergeCell ref="AH36:AH43"/>
    <mergeCell ref="A39:AG39"/>
    <mergeCell ref="A40:AG40"/>
    <mergeCell ref="A41:E41"/>
    <mergeCell ref="F41:U41"/>
    <mergeCell ref="V41:Z41"/>
    <mergeCell ref="AA41:AG41"/>
    <mergeCell ref="A42:AG42"/>
    <mergeCell ref="A43:AG43"/>
    <mergeCell ref="AH26:AH30"/>
    <mergeCell ref="AH2:AH9"/>
    <mergeCell ref="AH10:AH17"/>
    <mergeCell ref="AH18:AH25"/>
    <mergeCell ref="AH31:AH33"/>
    <mergeCell ref="A10:E10"/>
    <mergeCell ref="A9:AG9"/>
    <mergeCell ref="G10:AG10"/>
    <mergeCell ref="A8:AG8"/>
    <mergeCell ref="A16:E16"/>
    <mergeCell ref="A17:E17"/>
    <mergeCell ref="F18:AG18"/>
    <mergeCell ref="A18:E19"/>
    <mergeCell ref="F19:AG19"/>
    <mergeCell ref="F16:F17"/>
    <mergeCell ref="G16:AG17"/>
    <mergeCell ref="A11:E12"/>
    <mergeCell ref="F11:Q12"/>
    <mergeCell ref="R11:T15"/>
    <mergeCell ref="F23:I23"/>
    <mergeCell ref="V23:Z23"/>
    <mergeCell ref="AB23:AF23"/>
    <mergeCell ref="J23:M23"/>
    <mergeCell ref="N23:P23"/>
    <mergeCell ref="A1:AG1"/>
    <mergeCell ref="A2:AG2"/>
    <mergeCell ref="A5:AG5"/>
    <mergeCell ref="A6:AG6"/>
    <mergeCell ref="A7:E7"/>
    <mergeCell ref="F7:U7"/>
    <mergeCell ref="V7:Z7"/>
    <mergeCell ref="AA7:AG7"/>
    <mergeCell ref="F34:AG34"/>
    <mergeCell ref="A34:E34"/>
    <mergeCell ref="A31:AG31"/>
    <mergeCell ref="A32:H33"/>
    <mergeCell ref="AA32:AG33"/>
    <mergeCell ref="A13:E15"/>
    <mergeCell ref="F13:Q15"/>
    <mergeCell ref="U14:W14"/>
    <mergeCell ref="X14:AG14"/>
    <mergeCell ref="U15:W15"/>
    <mergeCell ref="X15:AG15"/>
    <mergeCell ref="U11:W11"/>
    <mergeCell ref="X11:AG11"/>
    <mergeCell ref="W12:AG13"/>
    <mergeCell ref="U12:V13"/>
    <mergeCell ref="A23:E23"/>
    <mergeCell ref="Q23:S23"/>
    <mergeCell ref="T23:U23"/>
    <mergeCell ref="F20:AG20"/>
    <mergeCell ref="A22:E22"/>
    <mergeCell ref="F22:I22"/>
    <mergeCell ref="J22:N22"/>
    <mergeCell ref="O22:S22"/>
    <mergeCell ref="T22:W22"/>
    <mergeCell ref="Y22:AB22"/>
    <mergeCell ref="AC22:AF22"/>
    <mergeCell ref="A20:E21"/>
    <mergeCell ref="F21:AG21"/>
    <mergeCell ref="F25:I25"/>
    <mergeCell ref="V25:Z25"/>
    <mergeCell ref="AB25:AF25"/>
    <mergeCell ref="A26:E26"/>
    <mergeCell ref="F26:I26"/>
    <mergeCell ref="V26:Z26"/>
    <mergeCell ref="AB26:AF26"/>
    <mergeCell ref="A24:E25"/>
    <mergeCell ref="F24:I24"/>
    <mergeCell ref="V24:Z24"/>
    <mergeCell ref="AB24:AF24"/>
    <mergeCell ref="J24:M24"/>
    <mergeCell ref="N24:P24"/>
    <mergeCell ref="Q24:S24"/>
    <mergeCell ref="T24:U24"/>
    <mergeCell ref="J25:M25"/>
    <mergeCell ref="N25:P25"/>
    <mergeCell ref="Q25:S25"/>
    <mergeCell ref="T25:U25"/>
    <mergeCell ref="X33:Z33"/>
    <mergeCell ref="F30:AG30"/>
    <mergeCell ref="I32:K32"/>
    <mergeCell ref="L32:N32"/>
    <mergeCell ref="O32:Q32"/>
    <mergeCell ref="R32:T32"/>
    <mergeCell ref="U32:W32"/>
    <mergeCell ref="X32:Z32"/>
    <mergeCell ref="I33:K33"/>
    <mergeCell ref="L33:N33"/>
    <mergeCell ref="O33:Q33"/>
    <mergeCell ref="R33:T33"/>
    <mergeCell ref="U33:W33"/>
    <mergeCell ref="F27:I27"/>
    <mergeCell ref="V27:Z27"/>
    <mergeCell ref="AB27:AF27"/>
    <mergeCell ref="F28:I28"/>
    <mergeCell ref="V28:Z28"/>
    <mergeCell ref="A29:E30"/>
    <mergeCell ref="F29:AG29"/>
    <mergeCell ref="J26:M26"/>
    <mergeCell ref="J27:M27"/>
    <mergeCell ref="J28:M28"/>
    <mergeCell ref="N27:P27"/>
    <mergeCell ref="Q27:S27"/>
    <mergeCell ref="T27:U27"/>
    <mergeCell ref="N28:P28"/>
    <mergeCell ref="Q28:S28"/>
    <mergeCell ref="T28:U28"/>
    <mergeCell ref="N26:P26"/>
    <mergeCell ref="Q26:S26"/>
    <mergeCell ref="T26:U26"/>
    <mergeCell ref="A27:E28"/>
    <mergeCell ref="AB28:AF28"/>
    <mergeCell ref="A69:AG69"/>
    <mergeCell ref="A70:AG70"/>
    <mergeCell ref="AH70:AH77"/>
    <mergeCell ref="A73:AG73"/>
    <mergeCell ref="A74:AG74"/>
    <mergeCell ref="A75:E75"/>
    <mergeCell ref="F75:U75"/>
    <mergeCell ref="V75:Z75"/>
    <mergeCell ref="AA75:AG75"/>
    <mergeCell ref="A76:AG76"/>
    <mergeCell ref="A77:AG77"/>
    <mergeCell ref="AG71:AG72"/>
    <mergeCell ref="A78:E78"/>
    <mergeCell ref="G78:AG78"/>
    <mergeCell ref="AH78:AH85"/>
    <mergeCell ref="A79:E80"/>
    <mergeCell ref="F79:Q80"/>
    <mergeCell ref="R79:T83"/>
    <mergeCell ref="U79:W79"/>
    <mergeCell ref="X79:AG79"/>
    <mergeCell ref="U80:V81"/>
    <mergeCell ref="W80:AG81"/>
    <mergeCell ref="A81:E83"/>
    <mergeCell ref="F81:Q83"/>
    <mergeCell ref="U82:W82"/>
    <mergeCell ref="X82:AG82"/>
    <mergeCell ref="U83:W83"/>
    <mergeCell ref="X83:AG83"/>
    <mergeCell ref="A84:E84"/>
    <mergeCell ref="F84:F85"/>
    <mergeCell ref="G84:AG85"/>
    <mergeCell ref="A85:E85"/>
    <mergeCell ref="A86:E87"/>
    <mergeCell ref="F86:AG86"/>
    <mergeCell ref="AH86:AH93"/>
    <mergeCell ref="F87:AG87"/>
    <mergeCell ref="A88:E89"/>
    <mergeCell ref="F88:AG88"/>
    <mergeCell ref="F89:AG89"/>
    <mergeCell ref="A90:E90"/>
    <mergeCell ref="F90:I90"/>
    <mergeCell ref="J90:N90"/>
    <mergeCell ref="O90:S90"/>
    <mergeCell ref="T90:W90"/>
    <mergeCell ref="Y90:AB90"/>
    <mergeCell ref="AC90:AF90"/>
    <mergeCell ref="A91:E91"/>
    <mergeCell ref="F91:I91"/>
    <mergeCell ref="J91:M91"/>
    <mergeCell ref="N91:P91"/>
    <mergeCell ref="Q91:S91"/>
    <mergeCell ref="T91:U91"/>
    <mergeCell ref="V91:Z91"/>
    <mergeCell ref="AB91:AF91"/>
    <mergeCell ref="A92:E93"/>
    <mergeCell ref="F92:I92"/>
    <mergeCell ref="J92:M92"/>
    <mergeCell ref="N92:P92"/>
    <mergeCell ref="Q92:S92"/>
    <mergeCell ref="T92:U92"/>
    <mergeCell ref="V92:Z92"/>
    <mergeCell ref="AB92:AF92"/>
    <mergeCell ref="F93:I93"/>
    <mergeCell ref="J93:M93"/>
    <mergeCell ref="N93:P93"/>
    <mergeCell ref="Q93:S93"/>
    <mergeCell ref="T93:U93"/>
    <mergeCell ref="V93:Z93"/>
    <mergeCell ref="AB93:AF93"/>
    <mergeCell ref="A94:E94"/>
    <mergeCell ref="F94:I94"/>
    <mergeCell ref="J94:M94"/>
    <mergeCell ref="N94:P94"/>
    <mergeCell ref="Q94:S94"/>
    <mergeCell ref="T94:U94"/>
    <mergeCell ref="V94:Z94"/>
    <mergeCell ref="AB94:AF94"/>
    <mergeCell ref="AH94:AH98"/>
    <mergeCell ref="A95:E96"/>
    <mergeCell ref="F95:I95"/>
    <mergeCell ref="J95:M95"/>
    <mergeCell ref="N95:P95"/>
    <mergeCell ref="Q95:S95"/>
    <mergeCell ref="T95:U95"/>
    <mergeCell ref="V95:Z95"/>
    <mergeCell ref="AB95:AF95"/>
    <mergeCell ref="F96:I96"/>
    <mergeCell ref="J96:M96"/>
    <mergeCell ref="N96:P96"/>
    <mergeCell ref="Q96:S96"/>
    <mergeCell ref="T96:U96"/>
    <mergeCell ref="V96:Z96"/>
    <mergeCell ref="AB96:AF96"/>
    <mergeCell ref="A97:E98"/>
    <mergeCell ref="F97:AG97"/>
    <mergeCell ref="F98:AG98"/>
    <mergeCell ref="A99:AG99"/>
    <mergeCell ref="AH99:AH101"/>
    <mergeCell ref="A100:H101"/>
    <mergeCell ref="I100:K100"/>
    <mergeCell ref="L100:N100"/>
    <mergeCell ref="O100:Q100"/>
    <mergeCell ref="R100:T100"/>
    <mergeCell ref="U100:W100"/>
    <mergeCell ref="X100:Z100"/>
    <mergeCell ref="AA100:AG101"/>
    <mergeCell ref="I101:K101"/>
    <mergeCell ref="L101:N101"/>
    <mergeCell ref="O101:Q101"/>
    <mergeCell ref="R101:T101"/>
    <mergeCell ref="U101:W101"/>
    <mergeCell ref="X101:Z101"/>
    <mergeCell ref="A102:E102"/>
    <mergeCell ref="F102:AG102"/>
    <mergeCell ref="A103:AG103"/>
    <mergeCell ref="A104:AG104"/>
    <mergeCell ref="AH104:AH111"/>
    <mergeCell ref="A107:AG107"/>
    <mergeCell ref="A108:AG108"/>
    <mergeCell ref="A109:E109"/>
    <mergeCell ref="F109:U109"/>
    <mergeCell ref="V109:Z109"/>
    <mergeCell ref="AA109:AG109"/>
    <mergeCell ref="A110:AG110"/>
    <mergeCell ref="A111:AG111"/>
    <mergeCell ref="A105:B106"/>
    <mergeCell ref="C105:V105"/>
    <mergeCell ref="W105:Y106"/>
    <mergeCell ref="Z105:AF105"/>
    <mergeCell ref="AG105:AG106"/>
    <mergeCell ref="C106:V106"/>
    <mergeCell ref="Z106:AF106"/>
    <mergeCell ref="A112:E112"/>
    <mergeCell ref="G112:AG112"/>
    <mergeCell ref="AH112:AH119"/>
    <mergeCell ref="A113:E114"/>
    <mergeCell ref="F113:Q114"/>
    <mergeCell ref="R113:T117"/>
    <mergeCell ref="U113:W113"/>
    <mergeCell ref="X113:AG113"/>
    <mergeCell ref="U114:V115"/>
    <mergeCell ref="W114:AG115"/>
    <mergeCell ref="A115:E117"/>
    <mergeCell ref="F115:Q117"/>
    <mergeCell ref="U116:W116"/>
    <mergeCell ref="X116:AG116"/>
    <mergeCell ref="U117:W117"/>
    <mergeCell ref="X117:AG117"/>
    <mergeCell ref="A118:E118"/>
    <mergeCell ref="F118:F119"/>
    <mergeCell ref="G118:AG119"/>
    <mergeCell ref="A119:E119"/>
    <mergeCell ref="A120:E121"/>
    <mergeCell ref="F120:AG120"/>
    <mergeCell ref="AH120:AH127"/>
    <mergeCell ref="F121:AG121"/>
    <mergeCell ref="A122:E123"/>
    <mergeCell ref="F122:AG122"/>
    <mergeCell ref="F123:AG123"/>
    <mergeCell ref="A124:E124"/>
    <mergeCell ref="F124:I124"/>
    <mergeCell ref="J124:N124"/>
    <mergeCell ref="O124:S124"/>
    <mergeCell ref="T124:W124"/>
    <mergeCell ref="Y124:AB124"/>
    <mergeCell ref="AC124:AF124"/>
    <mergeCell ref="A125:E125"/>
    <mergeCell ref="F125:I125"/>
    <mergeCell ref="J125:M125"/>
    <mergeCell ref="N125:P125"/>
    <mergeCell ref="Q125:S125"/>
    <mergeCell ref="T125:U125"/>
    <mergeCell ref="V125:Z125"/>
    <mergeCell ref="AB125:AF125"/>
    <mergeCell ref="A126:E127"/>
    <mergeCell ref="F126:I126"/>
    <mergeCell ref="J126:M126"/>
    <mergeCell ref="N126:P126"/>
    <mergeCell ref="Q126:S126"/>
    <mergeCell ref="T126:U126"/>
    <mergeCell ref="V126:Z126"/>
    <mergeCell ref="AB126:AF126"/>
    <mergeCell ref="F127:I127"/>
    <mergeCell ref="J127:M127"/>
    <mergeCell ref="N127:P127"/>
    <mergeCell ref="Q127:S127"/>
    <mergeCell ref="T127:U127"/>
    <mergeCell ref="V127:Z127"/>
    <mergeCell ref="AB127:AF127"/>
    <mergeCell ref="A128:E128"/>
    <mergeCell ref="F128:I128"/>
    <mergeCell ref="J128:M128"/>
    <mergeCell ref="N128:P128"/>
    <mergeCell ref="Q128:S128"/>
    <mergeCell ref="T128:U128"/>
    <mergeCell ref="V128:Z128"/>
    <mergeCell ref="AB128:AF128"/>
    <mergeCell ref="AH128:AH132"/>
    <mergeCell ref="A129:E130"/>
    <mergeCell ref="F129:I129"/>
    <mergeCell ref="J129:M129"/>
    <mergeCell ref="N129:P129"/>
    <mergeCell ref="Q129:S129"/>
    <mergeCell ref="T129:U129"/>
    <mergeCell ref="V129:Z129"/>
    <mergeCell ref="AB129:AF129"/>
    <mergeCell ref="F130:I130"/>
    <mergeCell ref="J130:M130"/>
    <mergeCell ref="N130:P130"/>
    <mergeCell ref="Q130:S130"/>
    <mergeCell ref="T130:U130"/>
    <mergeCell ref="V130:Z130"/>
    <mergeCell ref="AB130:AF130"/>
    <mergeCell ref="A131:E132"/>
    <mergeCell ref="F131:AG131"/>
    <mergeCell ref="F132:AG132"/>
    <mergeCell ref="A133:AG133"/>
    <mergeCell ref="AH133:AH135"/>
    <mergeCell ref="A134:H135"/>
    <mergeCell ref="I134:K134"/>
    <mergeCell ref="L134:N134"/>
    <mergeCell ref="O134:Q134"/>
    <mergeCell ref="R134:T134"/>
    <mergeCell ref="U134:W134"/>
    <mergeCell ref="X134:Z134"/>
    <mergeCell ref="AA134:AG135"/>
    <mergeCell ref="I135:K135"/>
    <mergeCell ref="L135:N135"/>
    <mergeCell ref="O135:Q135"/>
    <mergeCell ref="R135:T135"/>
    <mergeCell ref="U135:W135"/>
    <mergeCell ref="X135:Z135"/>
    <mergeCell ref="A136:E136"/>
    <mergeCell ref="F136:AG136"/>
    <mergeCell ref="A137:AG137"/>
    <mergeCell ref="A138:AG138"/>
    <mergeCell ref="AH138:AH145"/>
    <mergeCell ref="A141:AG141"/>
    <mergeCell ref="A142:AG142"/>
    <mergeCell ref="A143:E143"/>
    <mergeCell ref="F143:U143"/>
    <mergeCell ref="V143:Z143"/>
    <mergeCell ref="AA143:AG143"/>
    <mergeCell ref="A144:AG144"/>
    <mergeCell ref="A145:AG145"/>
    <mergeCell ref="A139:B140"/>
    <mergeCell ref="C139:V139"/>
    <mergeCell ref="W139:Y140"/>
    <mergeCell ref="Z139:AF139"/>
    <mergeCell ref="AG139:AG140"/>
    <mergeCell ref="C140:V140"/>
    <mergeCell ref="Z140:AF140"/>
    <mergeCell ref="A146:E146"/>
    <mergeCell ref="G146:AG146"/>
    <mergeCell ref="AH146:AH153"/>
    <mergeCell ref="A147:E148"/>
    <mergeCell ref="F147:Q148"/>
    <mergeCell ref="R147:T151"/>
    <mergeCell ref="U147:W147"/>
    <mergeCell ref="X147:AG147"/>
    <mergeCell ref="U148:V149"/>
    <mergeCell ref="W148:AG149"/>
    <mergeCell ref="A149:E151"/>
    <mergeCell ref="F149:Q151"/>
    <mergeCell ref="U150:W150"/>
    <mergeCell ref="X150:AG150"/>
    <mergeCell ref="U151:W151"/>
    <mergeCell ref="X151:AG151"/>
    <mergeCell ref="A152:E152"/>
    <mergeCell ref="F152:F153"/>
    <mergeCell ref="G152:AG153"/>
    <mergeCell ref="A153:E153"/>
    <mergeCell ref="A154:E155"/>
    <mergeCell ref="F154:AG154"/>
    <mergeCell ref="AH154:AH161"/>
    <mergeCell ref="F155:AG155"/>
    <mergeCell ref="A156:E157"/>
    <mergeCell ref="F156:AG156"/>
    <mergeCell ref="F157:AG157"/>
    <mergeCell ref="A158:E158"/>
    <mergeCell ref="F158:I158"/>
    <mergeCell ref="J158:N158"/>
    <mergeCell ref="O158:S158"/>
    <mergeCell ref="T158:W158"/>
    <mergeCell ref="Y158:AB158"/>
    <mergeCell ref="AC158:AF158"/>
    <mergeCell ref="A159:E159"/>
    <mergeCell ref="F159:I159"/>
    <mergeCell ref="J159:M159"/>
    <mergeCell ref="N159:P159"/>
    <mergeCell ref="Q159:S159"/>
    <mergeCell ref="T159:U159"/>
    <mergeCell ref="V159:Z159"/>
    <mergeCell ref="AB159:AF159"/>
    <mergeCell ref="A160:E161"/>
    <mergeCell ref="F160:I160"/>
    <mergeCell ref="J160:M160"/>
    <mergeCell ref="N160:P160"/>
    <mergeCell ref="Q160:S160"/>
    <mergeCell ref="T160:U160"/>
    <mergeCell ref="V160:Z160"/>
    <mergeCell ref="AB160:AF160"/>
    <mergeCell ref="F161:I161"/>
    <mergeCell ref="J161:M161"/>
    <mergeCell ref="N161:P161"/>
    <mergeCell ref="Q161:S161"/>
    <mergeCell ref="T161:U161"/>
    <mergeCell ref="V161:Z161"/>
    <mergeCell ref="AB161:AF161"/>
    <mergeCell ref="A162:E162"/>
    <mergeCell ref="F162:I162"/>
    <mergeCell ref="J162:M162"/>
    <mergeCell ref="N162:P162"/>
    <mergeCell ref="Q162:S162"/>
    <mergeCell ref="T162:U162"/>
    <mergeCell ref="V162:Z162"/>
    <mergeCell ref="AB162:AF162"/>
    <mergeCell ref="AH162:AH166"/>
    <mergeCell ref="A163:E164"/>
    <mergeCell ref="F163:I163"/>
    <mergeCell ref="J163:M163"/>
    <mergeCell ref="N163:P163"/>
    <mergeCell ref="Q163:S163"/>
    <mergeCell ref="T163:U163"/>
    <mergeCell ref="V163:Z163"/>
    <mergeCell ref="AB163:AF163"/>
    <mergeCell ref="F164:I164"/>
    <mergeCell ref="J164:M164"/>
    <mergeCell ref="N164:P164"/>
    <mergeCell ref="Q164:S164"/>
    <mergeCell ref="T164:U164"/>
    <mergeCell ref="V164:Z164"/>
    <mergeCell ref="AB164:AF164"/>
    <mergeCell ref="A165:E166"/>
    <mergeCell ref="F165:AG165"/>
    <mergeCell ref="F166:AG166"/>
    <mergeCell ref="A167:AG167"/>
    <mergeCell ref="AH167:AH169"/>
    <mergeCell ref="A168:H169"/>
    <mergeCell ref="I168:K168"/>
    <mergeCell ref="L168:N168"/>
    <mergeCell ref="O168:Q168"/>
    <mergeCell ref="R168:T168"/>
    <mergeCell ref="U168:W168"/>
    <mergeCell ref="X168:Z168"/>
    <mergeCell ref="AA168:AG169"/>
    <mergeCell ref="I169:K169"/>
    <mergeCell ref="L169:N169"/>
    <mergeCell ref="O169:Q169"/>
    <mergeCell ref="R169:T169"/>
    <mergeCell ref="U169:W169"/>
    <mergeCell ref="X169:Z169"/>
    <mergeCell ref="A170:E170"/>
    <mergeCell ref="F170:AG170"/>
    <mergeCell ref="A171:AG171"/>
    <mergeCell ref="A172:AG172"/>
    <mergeCell ref="AH172:AH179"/>
    <mergeCell ref="A175:AG175"/>
    <mergeCell ref="A176:AG176"/>
    <mergeCell ref="A177:E177"/>
    <mergeCell ref="F177:U177"/>
    <mergeCell ref="V177:Z177"/>
    <mergeCell ref="AA177:AG177"/>
    <mergeCell ref="A178:AG178"/>
    <mergeCell ref="A179:AG179"/>
    <mergeCell ref="A173:B174"/>
    <mergeCell ref="C173:V173"/>
    <mergeCell ref="W173:Y174"/>
    <mergeCell ref="Z173:AF173"/>
    <mergeCell ref="AG173:AG174"/>
    <mergeCell ref="C174:V174"/>
    <mergeCell ref="Z174:AF174"/>
    <mergeCell ref="A180:E180"/>
    <mergeCell ref="G180:AG180"/>
    <mergeCell ref="AH180:AH187"/>
    <mergeCell ref="A181:E182"/>
    <mergeCell ref="F181:Q182"/>
    <mergeCell ref="R181:T185"/>
    <mergeCell ref="U181:W181"/>
    <mergeCell ref="X181:AG181"/>
    <mergeCell ref="U182:V183"/>
    <mergeCell ref="W182:AG183"/>
    <mergeCell ref="A183:E185"/>
    <mergeCell ref="F183:Q185"/>
    <mergeCell ref="U184:W184"/>
    <mergeCell ref="X184:AG184"/>
    <mergeCell ref="U185:W185"/>
    <mergeCell ref="X185:AG185"/>
    <mergeCell ref="A186:E186"/>
    <mergeCell ref="F186:F187"/>
    <mergeCell ref="G186:AG187"/>
    <mergeCell ref="A187:E187"/>
    <mergeCell ref="A188:E189"/>
    <mergeCell ref="F188:AG188"/>
    <mergeCell ref="AH188:AH195"/>
    <mergeCell ref="F189:AG189"/>
    <mergeCell ref="A190:E191"/>
    <mergeCell ref="F190:AG190"/>
    <mergeCell ref="F191:AG191"/>
    <mergeCell ref="A192:E192"/>
    <mergeCell ref="F192:I192"/>
    <mergeCell ref="J192:N192"/>
    <mergeCell ref="O192:S192"/>
    <mergeCell ref="T192:W192"/>
    <mergeCell ref="Y192:AB192"/>
    <mergeCell ref="AC192:AF192"/>
    <mergeCell ref="A193:E193"/>
    <mergeCell ref="F193:I193"/>
    <mergeCell ref="J193:M193"/>
    <mergeCell ref="N193:P193"/>
    <mergeCell ref="Q193:S193"/>
    <mergeCell ref="T193:U193"/>
    <mergeCell ref="V193:Z193"/>
    <mergeCell ref="AB193:AF193"/>
    <mergeCell ref="A194:E195"/>
    <mergeCell ref="F194:I194"/>
    <mergeCell ref="J194:M194"/>
    <mergeCell ref="N194:P194"/>
    <mergeCell ref="Q194:S194"/>
    <mergeCell ref="T194:U194"/>
    <mergeCell ref="V194:Z194"/>
    <mergeCell ref="AB194:AF194"/>
    <mergeCell ref="F195:I195"/>
    <mergeCell ref="J195:M195"/>
    <mergeCell ref="N195:P195"/>
    <mergeCell ref="Q195:S195"/>
    <mergeCell ref="T195:U195"/>
    <mergeCell ref="V195:Z195"/>
    <mergeCell ref="AB195:AF195"/>
    <mergeCell ref="A196:E196"/>
    <mergeCell ref="F196:I196"/>
    <mergeCell ref="J196:M196"/>
    <mergeCell ref="N196:P196"/>
    <mergeCell ref="Q196:S196"/>
    <mergeCell ref="T196:U196"/>
    <mergeCell ref="V196:Z196"/>
    <mergeCell ref="AB196:AF196"/>
    <mergeCell ref="AH196:AH200"/>
    <mergeCell ref="A197:E198"/>
    <mergeCell ref="F197:I197"/>
    <mergeCell ref="J197:M197"/>
    <mergeCell ref="N197:P197"/>
    <mergeCell ref="Q197:S197"/>
    <mergeCell ref="T197:U197"/>
    <mergeCell ref="V197:Z197"/>
    <mergeCell ref="AB197:AF197"/>
    <mergeCell ref="F198:I198"/>
    <mergeCell ref="J198:M198"/>
    <mergeCell ref="N198:P198"/>
    <mergeCell ref="Q198:S198"/>
    <mergeCell ref="T198:U198"/>
    <mergeCell ref="V198:Z198"/>
    <mergeCell ref="AB198:AF198"/>
    <mergeCell ref="A199:E200"/>
    <mergeCell ref="F199:AG199"/>
    <mergeCell ref="F200:AG200"/>
    <mergeCell ref="A201:AG201"/>
    <mergeCell ref="AH201:AH203"/>
    <mergeCell ref="A202:H203"/>
    <mergeCell ref="I202:K202"/>
    <mergeCell ref="L202:N202"/>
    <mergeCell ref="O202:Q202"/>
    <mergeCell ref="R202:T202"/>
    <mergeCell ref="U202:W202"/>
    <mergeCell ref="X202:Z202"/>
    <mergeCell ref="AA202:AG203"/>
    <mergeCell ref="I203:K203"/>
    <mergeCell ref="L203:N203"/>
    <mergeCell ref="O203:Q203"/>
    <mergeCell ref="R203:T203"/>
    <mergeCell ref="U203:W203"/>
    <mergeCell ref="X203:Z203"/>
    <mergeCell ref="A204:E204"/>
    <mergeCell ref="F204:AG204"/>
    <mergeCell ref="A205:AG205"/>
    <mergeCell ref="A206:AG206"/>
    <mergeCell ref="AH206:AH213"/>
    <mergeCell ref="A209:AG209"/>
    <mergeCell ref="A210:AG210"/>
    <mergeCell ref="A211:E211"/>
    <mergeCell ref="F211:U211"/>
    <mergeCell ref="V211:Z211"/>
    <mergeCell ref="AA211:AG211"/>
    <mergeCell ref="A212:AG212"/>
    <mergeCell ref="A213:AG213"/>
    <mergeCell ref="A207:B208"/>
    <mergeCell ref="C207:V207"/>
    <mergeCell ref="W207:Y208"/>
    <mergeCell ref="Z207:AF207"/>
    <mergeCell ref="AG207:AG208"/>
    <mergeCell ref="C208:V208"/>
    <mergeCell ref="Z208:AF208"/>
    <mergeCell ref="A214:E214"/>
    <mergeCell ref="G214:AG214"/>
    <mergeCell ref="AH214:AH221"/>
    <mergeCell ref="A215:E216"/>
    <mergeCell ref="F215:Q216"/>
    <mergeCell ref="R215:T219"/>
    <mergeCell ref="U215:W215"/>
    <mergeCell ref="X215:AG215"/>
    <mergeCell ref="U216:V217"/>
    <mergeCell ref="W216:AG217"/>
    <mergeCell ref="A217:E219"/>
    <mergeCell ref="F217:Q219"/>
    <mergeCell ref="U218:W218"/>
    <mergeCell ref="X218:AG218"/>
    <mergeCell ref="U219:W219"/>
    <mergeCell ref="X219:AG219"/>
    <mergeCell ref="A220:E220"/>
    <mergeCell ref="F220:F221"/>
    <mergeCell ref="G220:AG221"/>
    <mergeCell ref="A221:E221"/>
    <mergeCell ref="A222:E223"/>
    <mergeCell ref="F222:AG222"/>
    <mergeCell ref="AH222:AH229"/>
    <mergeCell ref="F223:AG223"/>
    <mergeCell ref="A224:E225"/>
    <mergeCell ref="F224:AG224"/>
    <mergeCell ref="F225:AG225"/>
    <mergeCell ref="A226:E226"/>
    <mergeCell ref="F226:I226"/>
    <mergeCell ref="J226:N226"/>
    <mergeCell ref="O226:S226"/>
    <mergeCell ref="T226:W226"/>
    <mergeCell ref="Y226:AB226"/>
    <mergeCell ref="AC226:AF226"/>
    <mergeCell ref="A227:E227"/>
    <mergeCell ref="F227:I227"/>
    <mergeCell ref="J227:M227"/>
    <mergeCell ref="N227:P227"/>
    <mergeCell ref="Q227:S227"/>
    <mergeCell ref="T227:U227"/>
    <mergeCell ref="V227:Z227"/>
    <mergeCell ref="AB227:AF227"/>
    <mergeCell ref="A228:E229"/>
    <mergeCell ref="F228:I228"/>
    <mergeCell ref="J228:M228"/>
    <mergeCell ref="N228:P228"/>
    <mergeCell ref="Q228:S228"/>
    <mergeCell ref="T228:U228"/>
    <mergeCell ref="V228:Z228"/>
    <mergeCell ref="AB228:AF228"/>
    <mergeCell ref="F229:I229"/>
    <mergeCell ref="J229:M229"/>
    <mergeCell ref="N229:P229"/>
    <mergeCell ref="Q229:S229"/>
    <mergeCell ref="T229:U229"/>
    <mergeCell ref="V229:Z229"/>
    <mergeCell ref="AB229:AF229"/>
    <mergeCell ref="A230:E230"/>
    <mergeCell ref="F230:I230"/>
    <mergeCell ref="J230:M230"/>
    <mergeCell ref="N230:P230"/>
    <mergeCell ref="Q230:S230"/>
    <mergeCell ref="T230:U230"/>
    <mergeCell ref="V230:Z230"/>
    <mergeCell ref="AB230:AF230"/>
    <mergeCell ref="AH230:AH234"/>
    <mergeCell ref="A231:E232"/>
    <mergeCell ref="F231:I231"/>
    <mergeCell ref="J231:M231"/>
    <mergeCell ref="N231:P231"/>
    <mergeCell ref="Q231:S231"/>
    <mergeCell ref="T231:U231"/>
    <mergeCell ref="V231:Z231"/>
    <mergeCell ref="AB231:AF231"/>
    <mergeCell ref="F232:I232"/>
    <mergeCell ref="J232:M232"/>
    <mergeCell ref="N232:P232"/>
    <mergeCell ref="Q232:S232"/>
    <mergeCell ref="T232:U232"/>
    <mergeCell ref="V232:Z232"/>
    <mergeCell ref="AB232:AF232"/>
    <mergeCell ref="A233:E234"/>
    <mergeCell ref="F233:AG233"/>
    <mergeCell ref="F234:AG234"/>
    <mergeCell ref="A235:AG235"/>
    <mergeCell ref="AH235:AH237"/>
    <mergeCell ref="A236:H237"/>
    <mergeCell ref="I236:K236"/>
    <mergeCell ref="L236:N236"/>
    <mergeCell ref="O236:Q236"/>
    <mergeCell ref="R236:T236"/>
    <mergeCell ref="U236:W236"/>
    <mergeCell ref="X236:Z236"/>
    <mergeCell ref="AA236:AG237"/>
    <mergeCell ref="I237:K237"/>
    <mergeCell ref="L237:N237"/>
    <mergeCell ref="O237:Q237"/>
    <mergeCell ref="R237:T237"/>
    <mergeCell ref="U237:W237"/>
    <mergeCell ref="X237:Z237"/>
    <mergeCell ref="A238:E238"/>
    <mergeCell ref="F238:AG238"/>
    <mergeCell ref="A239:AG239"/>
    <mergeCell ref="A240:AG240"/>
    <mergeCell ref="AH240:AH247"/>
    <mergeCell ref="A243:AG243"/>
    <mergeCell ref="A244:AG244"/>
    <mergeCell ref="A245:E245"/>
    <mergeCell ref="F245:U245"/>
    <mergeCell ref="V245:Z245"/>
    <mergeCell ref="AA245:AG245"/>
    <mergeCell ref="A246:AG246"/>
    <mergeCell ref="A247:AG247"/>
    <mergeCell ref="A241:B242"/>
    <mergeCell ref="C241:V241"/>
    <mergeCell ref="W241:Y242"/>
    <mergeCell ref="Z241:AF241"/>
    <mergeCell ref="AG241:AG242"/>
    <mergeCell ref="C242:V242"/>
    <mergeCell ref="Z242:AF242"/>
    <mergeCell ref="A248:E248"/>
    <mergeCell ref="G248:AG248"/>
    <mergeCell ref="AH248:AH255"/>
    <mergeCell ref="A249:E250"/>
    <mergeCell ref="F249:Q250"/>
    <mergeCell ref="R249:T253"/>
    <mergeCell ref="U249:W249"/>
    <mergeCell ref="X249:AG249"/>
    <mergeCell ref="U250:V251"/>
    <mergeCell ref="W250:AG251"/>
    <mergeCell ref="A251:E253"/>
    <mergeCell ref="F251:Q253"/>
    <mergeCell ref="U252:W252"/>
    <mergeCell ref="X252:AG252"/>
    <mergeCell ref="U253:W253"/>
    <mergeCell ref="X253:AG253"/>
    <mergeCell ref="A254:E254"/>
    <mergeCell ref="F254:F255"/>
    <mergeCell ref="G254:AG255"/>
    <mergeCell ref="A255:E255"/>
    <mergeCell ref="A256:E257"/>
    <mergeCell ref="F256:AG256"/>
    <mergeCell ref="AH256:AH263"/>
    <mergeCell ref="F257:AG257"/>
    <mergeCell ref="A258:E259"/>
    <mergeCell ref="F258:AG258"/>
    <mergeCell ref="F259:AG259"/>
    <mergeCell ref="A260:E260"/>
    <mergeCell ref="F260:I260"/>
    <mergeCell ref="J260:N260"/>
    <mergeCell ref="O260:S260"/>
    <mergeCell ref="T260:W260"/>
    <mergeCell ref="Y260:AB260"/>
    <mergeCell ref="AC260:AF260"/>
    <mergeCell ref="A261:E261"/>
    <mergeCell ref="F261:I261"/>
    <mergeCell ref="J261:M261"/>
    <mergeCell ref="N261:P261"/>
    <mergeCell ref="Q261:S261"/>
    <mergeCell ref="T261:U261"/>
    <mergeCell ref="V261:Z261"/>
    <mergeCell ref="AB261:AF261"/>
    <mergeCell ref="A262:E263"/>
    <mergeCell ref="F262:I262"/>
    <mergeCell ref="J262:M262"/>
    <mergeCell ref="N262:P262"/>
    <mergeCell ref="Q262:S262"/>
    <mergeCell ref="T262:U262"/>
    <mergeCell ref="V262:Z262"/>
    <mergeCell ref="AB262:AF262"/>
    <mergeCell ref="F263:I263"/>
    <mergeCell ref="J263:M263"/>
    <mergeCell ref="N263:P263"/>
    <mergeCell ref="Q263:S263"/>
    <mergeCell ref="T263:U263"/>
    <mergeCell ref="V263:Z263"/>
    <mergeCell ref="AB263:AF263"/>
    <mergeCell ref="A264:E264"/>
    <mergeCell ref="F264:I264"/>
    <mergeCell ref="J264:M264"/>
    <mergeCell ref="N264:P264"/>
    <mergeCell ref="Q264:S264"/>
    <mergeCell ref="T264:U264"/>
    <mergeCell ref="V264:Z264"/>
    <mergeCell ref="AB264:AF264"/>
    <mergeCell ref="AH264:AH268"/>
    <mergeCell ref="A265:E266"/>
    <mergeCell ref="F265:I265"/>
    <mergeCell ref="J265:M265"/>
    <mergeCell ref="N265:P265"/>
    <mergeCell ref="Q265:S265"/>
    <mergeCell ref="T265:U265"/>
    <mergeCell ref="V265:Z265"/>
    <mergeCell ref="AB265:AF265"/>
    <mergeCell ref="F266:I266"/>
    <mergeCell ref="J266:M266"/>
    <mergeCell ref="N266:P266"/>
    <mergeCell ref="Q266:S266"/>
    <mergeCell ref="T266:U266"/>
    <mergeCell ref="V266:Z266"/>
    <mergeCell ref="AB266:AF266"/>
    <mergeCell ref="F268:AG268"/>
    <mergeCell ref="A269:AG269"/>
    <mergeCell ref="AH269:AH271"/>
    <mergeCell ref="A270:H271"/>
    <mergeCell ref="I270:K270"/>
    <mergeCell ref="L270:N270"/>
    <mergeCell ref="O270:Q270"/>
    <mergeCell ref="R270:T270"/>
    <mergeCell ref="U270:W270"/>
    <mergeCell ref="X270:Z270"/>
    <mergeCell ref="AA270:AG271"/>
    <mergeCell ref="I271:K271"/>
    <mergeCell ref="L271:N271"/>
    <mergeCell ref="O271:Q271"/>
    <mergeCell ref="R271:T271"/>
    <mergeCell ref="U271:W271"/>
    <mergeCell ref="X271:Z271"/>
    <mergeCell ref="A272:E272"/>
    <mergeCell ref="F272:AG272"/>
    <mergeCell ref="C3:V3"/>
    <mergeCell ref="C4:V4"/>
    <mergeCell ref="A3:B4"/>
    <mergeCell ref="Z3:AF3"/>
    <mergeCell ref="Z4:AF4"/>
    <mergeCell ref="A37:B38"/>
    <mergeCell ref="C37:V37"/>
    <mergeCell ref="Z37:AF37"/>
    <mergeCell ref="C38:V38"/>
    <mergeCell ref="Z38:AF38"/>
    <mergeCell ref="A71:B72"/>
    <mergeCell ref="C71:V71"/>
    <mergeCell ref="Z71:AF71"/>
    <mergeCell ref="C72:V72"/>
    <mergeCell ref="Z72:AF72"/>
    <mergeCell ref="W3:Y4"/>
    <mergeCell ref="AG3:AG4"/>
    <mergeCell ref="W37:Y38"/>
    <mergeCell ref="AG37:AG38"/>
    <mergeCell ref="W71:Y72"/>
    <mergeCell ref="A267:E268"/>
    <mergeCell ref="F267:AG267"/>
  </mergeCells>
  <phoneticPr fontId="13" type="Hiragana" alignment="distributed"/>
  <conditionalFormatting sqref="G10:AG10">
    <cfRule type="expression" dxfId="183" priority="204">
      <formula>$G10=""</formula>
    </cfRule>
  </conditionalFormatting>
  <conditionalFormatting sqref="F13:Q15">
    <cfRule type="expression" dxfId="182" priority="203">
      <formula>AND($G10&lt;&gt;"",$F13="")</formula>
    </cfRule>
  </conditionalFormatting>
  <conditionalFormatting sqref="G16:AG17">
    <cfRule type="expression" dxfId="181" priority="202">
      <formula>AND($F13&lt;&gt;"",$G16="")</formula>
    </cfRule>
  </conditionalFormatting>
  <conditionalFormatting sqref="F19:AG19">
    <cfRule type="expression" dxfId="180" priority="201">
      <formula>AND($G16&lt;&gt;"",$F19="")</formula>
    </cfRule>
  </conditionalFormatting>
  <conditionalFormatting sqref="F21:AG21">
    <cfRule type="expression" dxfId="179" priority="200">
      <formula>AND($F19&lt;&gt;"",$F21="")</formula>
    </cfRule>
  </conditionalFormatting>
  <conditionalFormatting sqref="J22:N22">
    <cfRule type="expression" dxfId="178" priority="199">
      <formula>AND(RIGHT($G10,1)="校",$F21&lt;&gt;"",$J22="学年",$N23="月")</formula>
    </cfRule>
  </conditionalFormatting>
  <conditionalFormatting sqref="O22:S22">
    <cfRule type="expression" dxfId="177" priority="198">
      <formula>AND(RIGHT($G10,1)="校",$J22&lt;&gt;"学年",$F21&lt;&gt;"",$O22="クラス",$N23="月")</formula>
    </cfRule>
  </conditionalFormatting>
  <conditionalFormatting sqref="T22:W22">
    <cfRule type="expression" dxfId="176" priority="197">
      <formula>AND($F21&lt;&gt;"",$T22="人")</formula>
    </cfRule>
  </conditionalFormatting>
  <conditionalFormatting sqref="J23:M23">
    <cfRule type="expression" dxfId="175" priority="196">
      <formula>AND(OR($T22&lt;&gt;"人",$AC22&lt;&gt;"人"),$N23="月")</formula>
    </cfRule>
  </conditionalFormatting>
  <conditionalFormatting sqref="AC22:AF22">
    <cfRule type="expression" dxfId="174" priority="195">
      <formula>AND($F21&lt;&gt;"",$AC22="人",$N23="月")</formula>
    </cfRule>
  </conditionalFormatting>
  <conditionalFormatting sqref="V23:Z28">
    <cfRule type="expression" dxfId="173" priority="194">
      <formula>AND($N23&lt;&gt;"月",$V23="時　　分")</formula>
    </cfRule>
  </conditionalFormatting>
  <conditionalFormatting sqref="W12:AG13">
    <cfRule type="expression" dxfId="172" priority="193">
      <formula>AND($G10&lt;&gt;"",$W12="未登録")</formula>
    </cfRule>
  </conditionalFormatting>
  <conditionalFormatting sqref="X11:AG11">
    <cfRule type="expression" dxfId="171" priority="192">
      <formula>AND($G10&lt;&gt;"",$X11="未登録")</formula>
    </cfRule>
  </conditionalFormatting>
  <conditionalFormatting sqref="X14:AG14">
    <cfRule type="expression" dxfId="170" priority="191">
      <formula>AND(ISERROR(MATCH($G10,SCHOOL,0))=TRUE,$X14="未登録")</formula>
    </cfRule>
  </conditionalFormatting>
  <conditionalFormatting sqref="X15:AG15">
    <cfRule type="expression" dxfId="169" priority="190">
      <formula>AND(ISERROR(MATCH($G10,SCHOOL,0))=TRUE,$X15="未登録")</formula>
    </cfRule>
  </conditionalFormatting>
  <conditionalFormatting sqref="J26:M26">
    <cfRule type="expression" dxfId="168" priority="189">
      <formula>AND($V23&lt;&gt;"時　　分",$N26="月")</formula>
    </cfRule>
  </conditionalFormatting>
  <conditionalFormatting sqref="J24:M24">
    <cfRule type="expression" dxfId="167" priority="188">
      <formula>AND($V23&lt;&gt;"時　　分",$N24="月",$N26="月")</formula>
    </cfRule>
  </conditionalFormatting>
  <conditionalFormatting sqref="J25:M25">
    <cfRule type="expression" dxfId="166" priority="187">
      <formula>AND($V24&lt;&gt;"時　　分",$N25="月",$N26="月")</formula>
    </cfRule>
  </conditionalFormatting>
  <conditionalFormatting sqref="AB26:AF28">
    <cfRule type="expression" dxfId="165" priority="186">
      <formula>AND($V26&lt;&gt;"時　　分",$AB26="時　　分")</formula>
    </cfRule>
  </conditionalFormatting>
  <conditionalFormatting sqref="G44:AG44">
    <cfRule type="expression" dxfId="164" priority="185">
      <formula>AND($G44="",$G50&lt;&gt;"")</formula>
    </cfRule>
  </conditionalFormatting>
  <conditionalFormatting sqref="F47:Q49">
    <cfRule type="expression" dxfId="163" priority="184">
      <formula>AND($G44&lt;&gt;"",$F47="")</formula>
    </cfRule>
  </conditionalFormatting>
  <conditionalFormatting sqref="G50:AG51">
    <cfRule type="expression" dxfId="162" priority="183">
      <formula>$G50=""</formula>
    </cfRule>
  </conditionalFormatting>
  <conditionalFormatting sqref="F53:AG53">
    <cfRule type="expression" dxfId="161" priority="182">
      <formula>AND($G50&lt;&gt;"",$F53="")</formula>
    </cfRule>
  </conditionalFormatting>
  <conditionalFormatting sqref="F55:AG55">
    <cfRule type="expression" dxfId="160" priority="181">
      <formula>AND($F53&lt;&gt;"",$F55="")</formula>
    </cfRule>
  </conditionalFormatting>
  <conditionalFormatting sqref="J56:N56">
    <cfRule type="expression" dxfId="159" priority="180">
      <formula>AND(RIGHT($G44,1)="校",$F55&lt;&gt;"",$J56="学年",$N57="月")</formula>
    </cfRule>
  </conditionalFormatting>
  <conditionalFormatting sqref="O56:S56">
    <cfRule type="expression" dxfId="158" priority="179">
      <formula>AND(RIGHT($G44,1)="校",$J56&lt;&gt;"学年",$F55&lt;&gt;"",$O56="クラス",$N57="月")</formula>
    </cfRule>
  </conditionalFormatting>
  <conditionalFormatting sqref="T56:W56">
    <cfRule type="expression" dxfId="157" priority="178">
      <formula>AND($F55&lt;&gt;"",$T56="人")</formula>
    </cfRule>
  </conditionalFormatting>
  <conditionalFormatting sqref="AC56:AF56">
    <cfRule type="expression" dxfId="156" priority="176">
      <formula>AND($F55&lt;&gt;"",$AC56="人",$N57="月")</formula>
    </cfRule>
  </conditionalFormatting>
  <conditionalFormatting sqref="J27:M27">
    <cfRule type="expression" dxfId="155" priority="162">
      <formula>AND($AB26&lt;&gt;"時　　分",$N24&lt;&gt;"月",$N27="月")</formula>
    </cfRule>
  </conditionalFormatting>
  <conditionalFormatting sqref="J28:M28">
    <cfRule type="expression" dxfId="154" priority="161">
      <formula>AND($AB27&lt;&gt;"時　　分",$N25&lt;&gt;"月",$N28="月")</formula>
    </cfRule>
  </conditionalFormatting>
  <conditionalFormatting sqref="J57:M57">
    <cfRule type="expression" dxfId="153" priority="160">
      <formula>AND(OR($T56&lt;&gt;"人",$AC56&lt;&gt;"人"),$N57="月")</formula>
    </cfRule>
  </conditionalFormatting>
  <conditionalFormatting sqref="V57:Z62">
    <cfRule type="expression" dxfId="152" priority="159">
      <formula>AND($N57&lt;&gt;"月",$V57="時　　分")</formula>
    </cfRule>
  </conditionalFormatting>
  <conditionalFormatting sqref="J60:M60">
    <cfRule type="expression" dxfId="151" priority="158">
      <formula>AND($V57&lt;&gt;"時　　分",$N60="月")</formula>
    </cfRule>
  </conditionalFormatting>
  <conditionalFormatting sqref="J58:M58">
    <cfRule type="expression" dxfId="150" priority="157">
      <formula>AND($V57&lt;&gt;"時　　分",$N58="月",$N60="月")</formula>
    </cfRule>
  </conditionalFormatting>
  <conditionalFormatting sqref="J59:M59">
    <cfRule type="expression" dxfId="149" priority="156">
      <formula>AND($V58&lt;&gt;"時　　分",$N59="月",$N60="月")</formula>
    </cfRule>
  </conditionalFormatting>
  <conditionalFormatting sqref="AB60:AF62">
    <cfRule type="expression" dxfId="148" priority="155">
      <formula>AND($V60&lt;&gt;"時　　分",$AB60="時　　分")</formula>
    </cfRule>
  </conditionalFormatting>
  <conditionalFormatting sqref="J61:M61">
    <cfRule type="expression" dxfId="147" priority="154">
      <formula>AND($AB60&lt;&gt;"時　　分",$N58&lt;&gt;"月",$N61="月")</formula>
    </cfRule>
  </conditionalFormatting>
  <conditionalFormatting sqref="J62:M62">
    <cfRule type="expression" dxfId="146" priority="153">
      <formula>AND($AB61&lt;&gt;"時　　分",$N59&lt;&gt;"月",$N62="月")</formula>
    </cfRule>
  </conditionalFormatting>
  <conditionalFormatting sqref="W46:AG47">
    <cfRule type="expression" dxfId="145" priority="152">
      <formula>AND($G44&lt;&gt;"",$W46="未登録")</formula>
    </cfRule>
  </conditionalFormatting>
  <conditionalFormatting sqref="X45:AG45">
    <cfRule type="expression" dxfId="144" priority="151">
      <formula>AND($G44&lt;&gt;"",$X45="未登録")</formula>
    </cfRule>
  </conditionalFormatting>
  <conditionalFormatting sqref="X48:AG48">
    <cfRule type="expression" dxfId="143" priority="150">
      <formula>AND(ISERROR(MATCH($G44,SCHOOL,0))=TRUE,$X48="未登録")</formula>
    </cfRule>
  </conditionalFormatting>
  <conditionalFormatting sqref="X49:AG49">
    <cfRule type="expression" dxfId="142" priority="149">
      <formula>AND(ISERROR(MATCH($G44,SCHOOL,0))=TRUE,$X49="未登録")</formula>
    </cfRule>
  </conditionalFormatting>
  <conditionalFormatting sqref="G78:AG78">
    <cfRule type="expression" dxfId="141" priority="148">
      <formula>AND($G78="",$G84&lt;&gt;"")</formula>
    </cfRule>
  </conditionalFormatting>
  <conditionalFormatting sqref="F81:Q83">
    <cfRule type="expression" dxfId="140" priority="147">
      <formula>AND($G78&lt;&gt;"",$F81="")</formula>
    </cfRule>
  </conditionalFormatting>
  <conditionalFormatting sqref="G84:AG85">
    <cfRule type="expression" dxfId="139" priority="146">
      <formula>$G84=""</formula>
    </cfRule>
  </conditionalFormatting>
  <conditionalFormatting sqref="F89:AG89">
    <cfRule type="expression" dxfId="138" priority="144">
      <formula>AND($F87&lt;&gt;"",$F89="")</formula>
    </cfRule>
  </conditionalFormatting>
  <conditionalFormatting sqref="J90:N90">
    <cfRule type="expression" dxfId="137" priority="143">
      <formula>AND(RIGHT($G78,1)="校",$F89&lt;&gt;"",$J90="学年",$N91="月")</formula>
    </cfRule>
  </conditionalFormatting>
  <conditionalFormatting sqref="O90:S90">
    <cfRule type="expression" dxfId="136" priority="142">
      <formula>AND(RIGHT($G78,1)="校",$J90&lt;&gt;"学年",$F89&lt;&gt;"",$O90="クラス",$N91="月")</formula>
    </cfRule>
  </conditionalFormatting>
  <conditionalFormatting sqref="T90:W90">
    <cfRule type="expression" dxfId="135" priority="141">
      <formula>AND($F89&lt;&gt;"",$T90="人")</formula>
    </cfRule>
  </conditionalFormatting>
  <conditionalFormatting sqref="AC90:AF90">
    <cfRule type="expression" dxfId="134" priority="140">
      <formula>AND($F89&lt;&gt;"",$AC90="人",$N91="月")</formula>
    </cfRule>
  </conditionalFormatting>
  <conditionalFormatting sqref="J91:M91">
    <cfRule type="expression" dxfId="133" priority="139">
      <formula>AND(OR($T90&lt;&gt;"人",$AC90&lt;&gt;"人"),$N91="月")</formula>
    </cfRule>
  </conditionalFormatting>
  <conditionalFormatting sqref="V91:Z96">
    <cfRule type="expression" dxfId="132" priority="138">
      <formula>AND($N91&lt;&gt;"月",$V91="時　　分")</formula>
    </cfRule>
  </conditionalFormatting>
  <conditionalFormatting sqref="J94:M94">
    <cfRule type="expression" dxfId="131" priority="137">
      <formula>AND($V91&lt;&gt;"時　　分",$N94="月")</formula>
    </cfRule>
  </conditionalFormatting>
  <conditionalFormatting sqref="J92:M92">
    <cfRule type="expression" dxfId="130" priority="136">
      <formula>AND($V91&lt;&gt;"時　　分",$N92="月",$N94="月")</formula>
    </cfRule>
  </conditionalFormatting>
  <conditionalFormatting sqref="J93:M93">
    <cfRule type="expression" dxfId="129" priority="135">
      <formula>AND($V92&lt;&gt;"時　　分",$N93="月",$N94="月")</formula>
    </cfRule>
  </conditionalFormatting>
  <conditionalFormatting sqref="AB94:AF96">
    <cfRule type="expression" dxfId="128" priority="134">
      <formula>AND($V94&lt;&gt;"時　　分",$AB94="時　　分")</formula>
    </cfRule>
  </conditionalFormatting>
  <conditionalFormatting sqref="J95:M95">
    <cfRule type="expression" dxfId="127" priority="133">
      <formula>AND($AB94&lt;&gt;"時　　分",$N92&lt;&gt;"月",$N95="月")</formula>
    </cfRule>
  </conditionalFormatting>
  <conditionalFormatting sqref="J96:M96">
    <cfRule type="expression" dxfId="126" priority="132">
      <formula>AND($AB95&lt;&gt;"時　　分",$N93&lt;&gt;"月",$N96="月")</formula>
    </cfRule>
  </conditionalFormatting>
  <conditionalFormatting sqref="W80:AG81">
    <cfRule type="expression" dxfId="125" priority="131">
      <formula>AND($G78&lt;&gt;"",$W80="未登録")</formula>
    </cfRule>
  </conditionalFormatting>
  <conditionalFormatting sqref="X79:AG79">
    <cfRule type="expression" dxfId="124" priority="130">
      <formula>AND($G78&lt;&gt;"",$X79="未登録")</formula>
    </cfRule>
  </conditionalFormatting>
  <conditionalFormatting sqref="X82:AG82">
    <cfRule type="expression" dxfId="123" priority="129">
      <formula>AND(ISERROR(MATCH($G78,SCHOOL,0))=TRUE,$X82="未登録")</formula>
    </cfRule>
  </conditionalFormatting>
  <conditionalFormatting sqref="X83:AG83">
    <cfRule type="expression" dxfId="122" priority="128">
      <formula>AND(ISERROR(MATCH($G78,SCHOOL,0))=TRUE,$X83="未登録")</formula>
    </cfRule>
  </conditionalFormatting>
  <conditionalFormatting sqref="G112:AG112">
    <cfRule type="expression" dxfId="121" priority="127">
      <formula>AND($G112="",$G118&lt;&gt;"")</formula>
    </cfRule>
  </conditionalFormatting>
  <conditionalFormatting sqref="F115:Q117">
    <cfRule type="expression" dxfId="120" priority="126">
      <formula>AND($G112&lt;&gt;"",$F115="")</formula>
    </cfRule>
  </conditionalFormatting>
  <conditionalFormatting sqref="G118:AG119">
    <cfRule type="expression" dxfId="119" priority="125">
      <formula>$G118=""</formula>
    </cfRule>
  </conditionalFormatting>
  <conditionalFormatting sqref="F123:AG123">
    <cfRule type="expression" dxfId="118" priority="123">
      <formula>AND($F121&lt;&gt;"",$F123="")</formula>
    </cfRule>
  </conditionalFormatting>
  <conditionalFormatting sqref="J124:N124">
    <cfRule type="expression" dxfId="117" priority="122">
      <formula>AND(RIGHT($G112,1)="校",$F123&lt;&gt;"",$J124="学年",$N125="月")</formula>
    </cfRule>
  </conditionalFormatting>
  <conditionalFormatting sqref="O124:S124">
    <cfRule type="expression" dxfId="116" priority="121">
      <formula>AND(RIGHT($G112,1)="校",$J124&lt;&gt;"学年",$F123&lt;&gt;"",$O124="クラス",$N125="月")</formula>
    </cfRule>
  </conditionalFormatting>
  <conditionalFormatting sqref="T124:W124">
    <cfRule type="expression" dxfId="115" priority="120">
      <formula>AND($F123&lt;&gt;"",$T124="人")</formula>
    </cfRule>
  </conditionalFormatting>
  <conditionalFormatting sqref="AC124:AF124">
    <cfRule type="expression" dxfId="114" priority="119">
      <formula>AND($F123&lt;&gt;"",$AC124="人",$N125="月")</formula>
    </cfRule>
  </conditionalFormatting>
  <conditionalFormatting sqref="J125:M125">
    <cfRule type="expression" dxfId="113" priority="118">
      <formula>AND(OR($T124&lt;&gt;"人",$AC124&lt;&gt;"人"),$N125="月")</formula>
    </cfRule>
  </conditionalFormatting>
  <conditionalFormatting sqref="V125:Z130">
    <cfRule type="expression" dxfId="112" priority="117">
      <formula>AND($N125&lt;&gt;"月",$V125="時　　分")</formula>
    </cfRule>
  </conditionalFormatting>
  <conditionalFormatting sqref="J128:M128">
    <cfRule type="expression" dxfId="111" priority="116">
      <formula>AND($V125&lt;&gt;"時　　分",$N128="月")</formula>
    </cfRule>
  </conditionalFormatting>
  <conditionalFormatting sqref="J126:M126">
    <cfRule type="expression" dxfId="110" priority="115">
      <formula>AND($V125&lt;&gt;"時　　分",$N126="月",$N128="月")</formula>
    </cfRule>
  </conditionalFormatting>
  <conditionalFormatting sqref="J127:M127">
    <cfRule type="expression" dxfId="109" priority="114">
      <formula>AND($V126&lt;&gt;"時　　分",$N127="月",$N128="月")</formula>
    </cfRule>
  </conditionalFormatting>
  <conditionalFormatting sqref="AB128:AF130">
    <cfRule type="expression" dxfId="108" priority="113">
      <formula>AND($V128&lt;&gt;"時　　分",$AB128="時　　分")</formula>
    </cfRule>
  </conditionalFormatting>
  <conditionalFormatting sqref="J129:M129">
    <cfRule type="expression" dxfId="107" priority="112">
      <formula>AND($AB128&lt;&gt;"時　　分",$N126&lt;&gt;"月",$N129="月")</formula>
    </cfRule>
  </conditionalFormatting>
  <conditionalFormatting sqref="J130:M130">
    <cfRule type="expression" dxfId="106" priority="111">
      <formula>AND($AB129&lt;&gt;"時　　分",$N127&lt;&gt;"月",$N130="月")</formula>
    </cfRule>
  </conditionalFormatting>
  <conditionalFormatting sqref="W114:AG115">
    <cfRule type="expression" dxfId="105" priority="110">
      <formula>AND($G112&lt;&gt;"",$W114="未登録")</formula>
    </cfRule>
  </conditionalFormatting>
  <conditionalFormatting sqref="X113:AG113">
    <cfRule type="expression" dxfId="104" priority="109">
      <formula>AND($G112&lt;&gt;"",$X113="未登録")</formula>
    </cfRule>
  </conditionalFormatting>
  <conditionalFormatting sqref="X116:AG116">
    <cfRule type="expression" dxfId="103" priority="108">
      <formula>AND(ISERROR(MATCH($G112,SCHOOL,0))=TRUE,$X116="未登録")</formula>
    </cfRule>
  </conditionalFormatting>
  <conditionalFormatting sqref="X117:AG117">
    <cfRule type="expression" dxfId="102" priority="107">
      <formula>AND(ISERROR(MATCH($G112,SCHOOL,0))=TRUE,$X117="未登録")</formula>
    </cfRule>
  </conditionalFormatting>
  <conditionalFormatting sqref="G146:AG146">
    <cfRule type="expression" dxfId="101" priority="106">
      <formula>AND($G146="",$G152&lt;&gt;"")</formula>
    </cfRule>
  </conditionalFormatting>
  <conditionalFormatting sqref="F149:Q151">
    <cfRule type="expression" dxfId="100" priority="105">
      <formula>AND($G146&lt;&gt;"",$F149="")</formula>
    </cfRule>
  </conditionalFormatting>
  <conditionalFormatting sqref="G152:AG153">
    <cfRule type="expression" dxfId="99" priority="104">
      <formula>$G152=""</formula>
    </cfRule>
  </conditionalFormatting>
  <conditionalFormatting sqref="F157:AG157">
    <cfRule type="expression" dxfId="98" priority="102">
      <formula>AND($F155&lt;&gt;"",$F157="")</formula>
    </cfRule>
  </conditionalFormatting>
  <conditionalFormatting sqref="J158:N158">
    <cfRule type="expression" dxfId="97" priority="101">
      <formula>AND(RIGHT($G146,1)="校",$F157&lt;&gt;"",$J158="学年",$N159="月")</formula>
    </cfRule>
  </conditionalFormatting>
  <conditionalFormatting sqref="O158:S158">
    <cfRule type="expression" dxfId="96" priority="100">
      <formula>AND(RIGHT($G146,1)="校",$J158&lt;&gt;"学年",$F157&lt;&gt;"",$O158="クラス",$N159="月")</formula>
    </cfRule>
  </conditionalFormatting>
  <conditionalFormatting sqref="T158:W158">
    <cfRule type="expression" dxfId="95" priority="99">
      <formula>AND($F157&lt;&gt;"",$T158="人")</formula>
    </cfRule>
  </conditionalFormatting>
  <conditionalFormatting sqref="AC158:AF158">
    <cfRule type="expression" dxfId="94" priority="98">
      <formula>AND($F157&lt;&gt;"",$AC158="人",$N159="月")</formula>
    </cfRule>
  </conditionalFormatting>
  <conditionalFormatting sqref="J159:M159">
    <cfRule type="expression" dxfId="93" priority="97">
      <formula>AND(OR($T158&lt;&gt;"人",$AC158&lt;&gt;"人"),$N159="月")</formula>
    </cfRule>
  </conditionalFormatting>
  <conditionalFormatting sqref="V159:Z164">
    <cfRule type="expression" dxfId="92" priority="96">
      <formula>AND($N159&lt;&gt;"月",$V159="時　　分")</formula>
    </cfRule>
  </conditionalFormatting>
  <conditionalFormatting sqref="J162:M162">
    <cfRule type="expression" dxfId="91" priority="95">
      <formula>AND($V159&lt;&gt;"時　　分",$N162="月")</formula>
    </cfRule>
  </conditionalFormatting>
  <conditionalFormatting sqref="J160:M160">
    <cfRule type="expression" dxfId="90" priority="94">
      <formula>AND($V159&lt;&gt;"時　　分",$N160="月",$N162="月")</formula>
    </cfRule>
  </conditionalFormatting>
  <conditionalFormatting sqref="J161:M161">
    <cfRule type="expression" dxfId="89" priority="93">
      <formula>AND($V160&lt;&gt;"時　　分",$N161="月",$N162="月")</formula>
    </cfRule>
  </conditionalFormatting>
  <conditionalFormatting sqref="AB162:AF164">
    <cfRule type="expression" dxfId="88" priority="92">
      <formula>AND($V162&lt;&gt;"時　　分",$AB162="時　　分")</formula>
    </cfRule>
  </conditionalFormatting>
  <conditionalFormatting sqref="J163:M163">
    <cfRule type="expression" dxfId="87" priority="91">
      <formula>AND($AB162&lt;&gt;"時　　分",$N160&lt;&gt;"月",$N163="月")</formula>
    </cfRule>
  </conditionalFormatting>
  <conditionalFormatting sqref="J164:M164">
    <cfRule type="expression" dxfId="86" priority="90">
      <formula>AND($AB163&lt;&gt;"時　　分",$N161&lt;&gt;"月",$N164="月")</formula>
    </cfRule>
  </conditionalFormatting>
  <conditionalFormatting sqref="W148:AG149">
    <cfRule type="expression" dxfId="85" priority="89">
      <formula>AND($G146&lt;&gt;"",$W148="未登録")</formula>
    </cfRule>
  </conditionalFormatting>
  <conditionalFormatting sqref="X147:AG147">
    <cfRule type="expression" dxfId="84" priority="88">
      <formula>AND($G146&lt;&gt;"",$X147="未登録")</formula>
    </cfRule>
  </conditionalFormatting>
  <conditionalFormatting sqref="X150:AG150">
    <cfRule type="expression" dxfId="83" priority="87">
      <formula>AND(ISERROR(MATCH($G146,SCHOOL,0))=TRUE,$X150="未登録")</formula>
    </cfRule>
  </conditionalFormatting>
  <conditionalFormatting sqref="X151:AG151">
    <cfRule type="expression" dxfId="82" priority="86">
      <formula>AND(ISERROR(MATCH($G146,SCHOOL,0))=TRUE,$X151="未登録")</formula>
    </cfRule>
  </conditionalFormatting>
  <conditionalFormatting sqref="G180:AG180">
    <cfRule type="expression" dxfId="81" priority="85">
      <formula>AND($G180="",$G186&lt;&gt;"")</formula>
    </cfRule>
  </conditionalFormatting>
  <conditionalFormatting sqref="F183:Q185">
    <cfRule type="expression" dxfId="80" priority="84">
      <formula>AND($G180&lt;&gt;"",$F183="")</formula>
    </cfRule>
  </conditionalFormatting>
  <conditionalFormatting sqref="G186:AG187">
    <cfRule type="expression" dxfId="79" priority="83">
      <formula>$G186=""</formula>
    </cfRule>
  </conditionalFormatting>
  <conditionalFormatting sqref="F191:AG191">
    <cfRule type="expression" dxfId="78" priority="81">
      <formula>AND($F189&lt;&gt;"",$F191="")</formula>
    </cfRule>
  </conditionalFormatting>
  <conditionalFormatting sqref="J192:N192">
    <cfRule type="expression" dxfId="77" priority="80">
      <formula>AND(RIGHT($G180,1)="校",$F191&lt;&gt;"",$J192="学年",$N193="月")</formula>
    </cfRule>
  </conditionalFormatting>
  <conditionalFormatting sqref="O192:S192">
    <cfRule type="expression" dxfId="76" priority="79">
      <formula>AND(RIGHT($G180,1)="校",$J192&lt;&gt;"学年",$F191&lt;&gt;"",$O192="クラス",$N193="月")</formula>
    </cfRule>
  </conditionalFormatting>
  <conditionalFormatting sqref="T192:W192">
    <cfRule type="expression" dxfId="75" priority="78">
      <formula>AND($F191&lt;&gt;"",$T192="人")</formula>
    </cfRule>
  </conditionalFormatting>
  <conditionalFormatting sqref="AC192:AF192">
    <cfRule type="expression" dxfId="74" priority="77">
      <formula>AND($F191&lt;&gt;"",$AC192="人",$N193="月")</formula>
    </cfRule>
  </conditionalFormatting>
  <conditionalFormatting sqref="J193:M193">
    <cfRule type="expression" dxfId="73" priority="76">
      <formula>AND(OR($T192&lt;&gt;"人",$AC192&lt;&gt;"人"),$N193="月")</formula>
    </cfRule>
  </conditionalFormatting>
  <conditionalFormatting sqref="V193:Z198">
    <cfRule type="expression" dxfId="72" priority="75">
      <formula>AND($N193&lt;&gt;"月",$V193="時　　分")</formula>
    </cfRule>
  </conditionalFormatting>
  <conditionalFormatting sqref="J196:M196">
    <cfRule type="expression" dxfId="71" priority="74">
      <formula>AND($V193&lt;&gt;"時　　分",$N196="月")</formula>
    </cfRule>
  </conditionalFormatting>
  <conditionalFormatting sqref="J194:M194">
    <cfRule type="expression" dxfId="70" priority="73">
      <formula>AND($V193&lt;&gt;"時　　分",$N194="月",$N196="月")</formula>
    </cfRule>
  </conditionalFormatting>
  <conditionalFormatting sqref="J195:M195">
    <cfRule type="expression" dxfId="69" priority="72">
      <formula>AND($V194&lt;&gt;"時　　分",$N195="月",$N196="月")</formula>
    </cfRule>
  </conditionalFormatting>
  <conditionalFormatting sqref="AB196:AF198">
    <cfRule type="expression" dxfId="68" priority="71">
      <formula>AND($V196&lt;&gt;"時　　分",$AB196="時　　分")</formula>
    </cfRule>
  </conditionalFormatting>
  <conditionalFormatting sqref="J197:M197">
    <cfRule type="expression" dxfId="67" priority="70">
      <formula>AND($AB196&lt;&gt;"時　　分",$N194&lt;&gt;"月",$N197="月")</formula>
    </cfRule>
  </conditionalFormatting>
  <conditionalFormatting sqref="J198:M198">
    <cfRule type="expression" dxfId="66" priority="69">
      <formula>AND($AB197&lt;&gt;"時　　分",$N195&lt;&gt;"月",$N198="月")</formula>
    </cfRule>
  </conditionalFormatting>
  <conditionalFormatting sqref="W182:AG183">
    <cfRule type="expression" dxfId="65" priority="68">
      <formula>AND($G180&lt;&gt;"",$W182="未登録")</formula>
    </cfRule>
  </conditionalFormatting>
  <conditionalFormatting sqref="X181:AG181">
    <cfRule type="expression" dxfId="64" priority="67">
      <formula>AND($G180&lt;&gt;"",$X181="未登録")</formula>
    </cfRule>
  </conditionalFormatting>
  <conditionalFormatting sqref="X184:AG184">
    <cfRule type="expression" dxfId="63" priority="66">
      <formula>AND(ISERROR(MATCH($G180,SCHOOL,0))=TRUE,$X184="未登録")</formula>
    </cfRule>
  </conditionalFormatting>
  <conditionalFormatting sqref="X185:AG185">
    <cfRule type="expression" dxfId="62" priority="65">
      <formula>AND(ISERROR(MATCH($G180,SCHOOL,0))=TRUE,$X185="未登録")</formula>
    </cfRule>
  </conditionalFormatting>
  <conditionalFormatting sqref="G214:AG214">
    <cfRule type="expression" dxfId="61" priority="64">
      <formula>AND($G214="",$G220&lt;&gt;"")</formula>
    </cfRule>
  </conditionalFormatting>
  <conditionalFormatting sqref="F217:Q219">
    <cfRule type="expression" dxfId="60" priority="63">
      <formula>AND($G214&lt;&gt;"",$F217="")</formula>
    </cfRule>
  </conditionalFormatting>
  <conditionalFormatting sqref="G220:AG221">
    <cfRule type="expression" dxfId="59" priority="62">
      <formula>$G220=""</formula>
    </cfRule>
  </conditionalFormatting>
  <conditionalFormatting sqref="F225:AG225">
    <cfRule type="expression" dxfId="58" priority="60">
      <formula>AND($F223&lt;&gt;"",$F225="")</formula>
    </cfRule>
  </conditionalFormatting>
  <conditionalFormatting sqref="J226:N226">
    <cfRule type="expression" dxfId="57" priority="59">
      <formula>AND(RIGHT($G214,1)="校",$F225&lt;&gt;"",$J226="学年",$N227="月")</formula>
    </cfRule>
  </conditionalFormatting>
  <conditionalFormatting sqref="O226:S226">
    <cfRule type="expression" dxfId="56" priority="58">
      <formula>AND(RIGHT($G214,1)="校",$J226&lt;&gt;"学年",$F225&lt;&gt;"",$O226="クラス",$N227="月")</formula>
    </cfRule>
  </conditionalFormatting>
  <conditionalFormatting sqref="T226:W226">
    <cfRule type="expression" dxfId="55" priority="57">
      <formula>AND($F225&lt;&gt;"",$T226="人")</formula>
    </cfRule>
  </conditionalFormatting>
  <conditionalFormatting sqref="AC226:AF226">
    <cfRule type="expression" dxfId="54" priority="56">
      <formula>AND($F225&lt;&gt;"",$AC226="人",$N227="月")</formula>
    </cfRule>
  </conditionalFormatting>
  <conditionalFormatting sqref="J227:M227">
    <cfRule type="expression" dxfId="53" priority="55">
      <formula>AND(OR($T226&lt;&gt;"人",$AC226&lt;&gt;"人"),$N227="月")</formula>
    </cfRule>
  </conditionalFormatting>
  <conditionalFormatting sqref="V227:Z232">
    <cfRule type="expression" dxfId="52" priority="54">
      <formula>AND($N227&lt;&gt;"月",$V227="時　　分")</formula>
    </cfRule>
  </conditionalFormatting>
  <conditionalFormatting sqref="J230:M230">
    <cfRule type="expression" dxfId="51" priority="53">
      <formula>AND($V227&lt;&gt;"時　　分",$N230="月")</formula>
    </cfRule>
  </conditionalFormatting>
  <conditionalFormatting sqref="J228:M228">
    <cfRule type="expression" dxfId="50" priority="52">
      <formula>AND($V227&lt;&gt;"時　　分",$N228="月",$N230="月")</formula>
    </cfRule>
  </conditionalFormatting>
  <conditionalFormatting sqref="J229:M229">
    <cfRule type="expression" dxfId="49" priority="51">
      <formula>AND($V228&lt;&gt;"時　　分",$N229="月",$N230="月")</formula>
    </cfRule>
  </conditionalFormatting>
  <conditionalFormatting sqref="AB230:AF232">
    <cfRule type="expression" dxfId="48" priority="50">
      <formula>AND($V230&lt;&gt;"時　　分",$AB230="時　　分")</formula>
    </cfRule>
  </conditionalFormatting>
  <conditionalFormatting sqref="J231:M231">
    <cfRule type="expression" dxfId="47" priority="49">
      <formula>AND($AB230&lt;&gt;"時　　分",$N228&lt;&gt;"月",$N231="月")</formula>
    </cfRule>
  </conditionalFormatting>
  <conditionalFormatting sqref="J232:M232">
    <cfRule type="expression" dxfId="46" priority="48">
      <formula>AND($AB231&lt;&gt;"時　　分",$N229&lt;&gt;"月",$N232="月")</formula>
    </cfRule>
  </conditionalFormatting>
  <conditionalFormatting sqref="W216:AG217">
    <cfRule type="expression" dxfId="45" priority="47">
      <formula>AND($G214&lt;&gt;"",$W216="未登録")</formula>
    </cfRule>
  </conditionalFormatting>
  <conditionalFormatting sqref="X215:AG215">
    <cfRule type="expression" dxfId="44" priority="46">
      <formula>AND($G214&lt;&gt;"",$X215="未登録")</formula>
    </cfRule>
  </conditionalFormatting>
  <conditionalFormatting sqref="X218:AG218">
    <cfRule type="expression" dxfId="43" priority="45">
      <formula>AND(ISERROR(MATCH($G214,SCHOOL,0))=TRUE,$X218="未登録")</formula>
    </cfRule>
  </conditionalFormatting>
  <conditionalFormatting sqref="X219:AG219">
    <cfRule type="expression" dxfId="42" priority="44">
      <formula>AND(ISERROR(MATCH($G214,SCHOOL,0))=TRUE,$X219="未登録")</formula>
    </cfRule>
  </conditionalFormatting>
  <conditionalFormatting sqref="G248:AG248">
    <cfRule type="expression" dxfId="41" priority="43">
      <formula>AND($G248="",$G254&lt;&gt;"")</formula>
    </cfRule>
  </conditionalFormatting>
  <conditionalFormatting sqref="F251:Q253">
    <cfRule type="expression" dxfId="40" priority="42">
      <formula>AND($G248&lt;&gt;"",$F251="")</formula>
    </cfRule>
  </conditionalFormatting>
  <conditionalFormatting sqref="G254:AG255">
    <cfRule type="expression" dxfId="39" priority="41">
      <formula>$G254=""</formula>
    </cfRule>
  </conditionalFormatting>
  <conditionalFormatting sqref="F259:AG259">
    <cfRule type="expression" dxfId="38" priority="39">
      <formula>AND($F257&lt;&gt;"",$F259="")</formula>
    </cfRule>
  </conditionalFormatting>
  <conditionalFormatting sqref="J260:N260">
    <cfRule type="expression" dxfId="37" priority="38">
      <formula>AND(RIGHT($G248,1)="校",$F259&lt;&gt;"",$J260="学年",$N261="月")</formula>
    </cfRule>
  </conditionalFormatting>
  <conditionalFormatting sqref="O260:S260">
    <cfRule type="expression" dxfId="36" priority="37">
      <formula>AND(RIGHT($G248,1)="校",$J260&lt;&gt;"学年",$F259&lt;&gt;"",$O260="クラス",$N261="月")</formula>
    </cfRule>
  </conditionalFormatting>
  <conditionalFormatting sqref="T260:W260">
    <cfRule type="expression" dxfId="35" priority="36">
      <formula>AND($F259&lt;&gt;"",$T260="人")</formula>
    </cfRule>
  </conditionalFormatting>
  <conditionalFormatting sqref="AC260:AF260">
    <cfRule type="expression" dxfId="34" priority="35">
      <formula>AND($F259&lt;&gt;"",$AC260="人",$N261="月")</formula>
    </cfRule>
  </conditionalFormatting>
  <conditionalFormatting sqref="J261:M261">
    <cfRule type="expression" dxfId="33" priority="34">
      <formula>AND(OR($T260&lt;&gt;"人",$AC260&lt;&gt;"人"),$N261="月")</formula>
    </cfRule>
  </conditionalFormatting>
  <conditionalFormatting sqref="V261:Z266">
    <cfRule type="expression" dxfId="32" priority="33">
      <formula>AND($N261&lt;&gt;"月",$V261="時　　分")</formula>
    </cfRule>
  </conditionalFormatting>
  <conditionalFormatting sqref="J264:M264">
    <cfRule type="expression" dxfId="31" priority="32">
      <formula>AND($V261&lt;&gt;"時　　分",$N264="月")</formula>
    </cfRule>
  </conditionalFormatting>
  <conditionalFormatting sqref="J262:M262">
    <cfRule type="expression" dxfId="30" priority="31">
      <formula>AND($V261&lt;&gt;"時　　分",$N262="月",$N264="月")</formula>
    </cfRule>
  </conditionalFormatting>
  <conditionalFormatting sqref="J263:M263">
    <cfRule type="expression" dxfId="29" priority="30">
      <formula>AND($V262&lt;&gt;"時　　分",$N263="月",$N264="月")</formula>
    </cfRule>
  </conditionalFormatting>
  <conditionalFormatting sqref="AB264:AF266">
    <cfRule type="expression" dxfId="28" priority="29">
      <formula>AND($V264&lt;&gt;"時　　分",$AB264="時　　分")</formula>
    </cfRule>
  </conditionalFormatting>
  <conditionalFormatting sqref="J265:M265">
    <cfRule type="expression" dxfId="27" priority="28">
      <formula>AND($AB264&lt;&gt;"時　　分",$N262&lt;&gt;"月",$N265="月")</formula>
    </cfRule>
  </conditionalFormatting>
  <conditionalFormatting sqref="J266:M266">
    <cfRule type="expression" dxfId="26" priority="27">
      <formula>AND($AB265&lt;&gt;"時　　分",$N263&lt;&gt;"月",$N266="月")</formula>
    </cfRule>
  </conditionalFormatting>
  <conditionalFormatting sqref="W250:AG251">
    <cfRule type="expression" dxfId="25" priority="26">
      <formula>AND($G248&lt;&gt;"",$W250="未登録")</formula>
    </cfRule>
  </conditionalFormatting>
  <conditionalFormatting sqref="X249:AG249">
    <cfRule type="expression" dxfId="24" priority="25">
      <formula>AND($G248&lt;&gt;"",$X249="未登録")</formula>
    </cfRule>
  </conditionalFormatting>
  <conditionalFormatting sqref="X252:AG252">
    <cfRule type="expression" dxfId="23" priority="24">
      <formula>AND(ISERROR(MATCH($G248,SCHOOL,0))=TRUE,$X252="未登録")</formula>
    </cfRule>
  </conditionalFormatting>
  <conditionalFormatting sqref="X253:AG253">
    <cfRule type="expression" dxfId="22" priority="23">
      <formula>AND(ISERROR(MATCH($G248,SCHOOL,0))=TRUE,$X253="未登録")</formula>
    </cfRule>
  </conditionalFormatting>
  <conditionalFormatting sqref="F87:AG87">
    <cfRule type="expression" dxfId="21" priority="22">
      <formula>AND($G84&lt;&gt;"",$F87="")</formula>
    </cfRule>
  </conditionalFormatting>
  <conditionalFormatting sqref="F121:AG121">
    <cfRule type="expression" dxfId="20" priority="21">
      <formula>AND($G118&lt;&gt;"",$F121="")</formula>
    </cfRule>
  </conditionalFormatting>
  <conditionalFormatting sqref="F155:AG155">
    <cfRule type="expression" dxfId="19" priority="20">
      <formula>AND($G152&lt;&gt;"",$F155="")</formula>
    </cfRule>
  </conditionalFormatting>
  <conditionalFormatting sqref="F189:AG189">
    <cfRule type="expression" dxfId="18" priority="19">
      <formula>AND($G186&lt;&gt;"",$F189="")</formula>
    </cfRule>
  </conditionalFormatting>
  <conditionalFormatting sqref="F223:AG223">
    <cfRule type="expression" dxfId="17" priority="18">
      <formula>AND($G220&lt;&gt;"",$F223="")</formula>
    </cfRule>
  </conditionalFormatting>
  <conditionalFormatting sqref="F257:AG257">
    <cfRule type="expression" dxfId="16" priority="17">
      <formula>AND($G254&lt;&gt;"",$F257="")</formula>
    </cfRule>
  </conditionalFormatting>
  <conditionalFormatting sqref="A65:AG65">
    <cfRule type="expression" dxfId="15" priority="16">
      <formula>$A65&lt;&gt;""</formula>
    </cfRule>
  </conditionalFormatting>
  <conditionalFormatting sqref="A31:AG31">
    <cfRule type="expression" dxfId="14" priority="15">
      <formula>$A31&lt;&gt;""</formula>
    </cfRule>
  </conditionalFormatting>
  <conditionalFormatting sqref="A99:AG99">
    <cfRule type="expression" dxfId="13" priority="14">
      <formula>$A99&lt;&gt;""</formula>
    </cfRule>
  </conditionalFormatting>
  <conditionalFormatting sqref="A133:AG133">
    <cfRule type="expression" dxfId="12" priority="13">
      <formula>$A133&lt;&gt;""</formula>
    </cfRule>
  </conditionalFormatting>
  <conditionalFormatting sqref="A167:AG167">
    <cfRule type="expression" dxfId="11" priority="12">
      <formula>$A167&lt;&gt;""</formula>
    </cfRule>
  </conditionalFormatting>
  <conditionalFormatting sqref="A201:AG201">
    <cfRule type="expression" dxfId="10" priority="11">
      <formula>$A201&lt;&gt;""</formula>
    </cfRule>
  </conditionalFormatting>
  <conditionalFormatting sqref="A235:AG235">
    <cfRule type="expression" dxfId="9" priority="10">
      <formula>$A235&lt;&gt;""</formula>
    </cfRule>
  </conditionalFormatting>
  <conditionalFormatting sqref="A269:AG269">
    <cfRule type="expression" dxfId="8" priority="9">
      <formula>$A269&lt;&gt;""</formula>
    </cfRule>
  </conditionalFormatting>
  <conditionalFormatting sqref="J26:M28">
    <cfRule type="expression" dxfId="7" priority="8">
      <formula>$A$31=""</formula>
    </cfRule>
  </conditionalFormatting>
  <conditionalFormatting sqref="J60:M62">
    <cfRule type="expression" dxfId="6" priority="7">
      <formula>$A$65=""</formula>
    </cfRule>
  </conditionalFormatting>
  <conditionalFormatting sqref="J94:M96">
    <cfRule type="expression" dxfId="5" priority="6">
      <formula>$A$99=""</formula>
    </cfRule>
  </conditionalFormatting>
  <conditionalFormatting sqref="J128:M130">
    <cfRule type="expression" dxfId="4" priority="5">
      <formula>$A$133=""</formula>
    </cfRule>
  </conditionalFormatting>
  <conditionalFormatting sqref="J162:M164">
    <cfRule type="expression" dxfId="3" priority="4">
      <formula>$A$167=""</formula>
    </cfRule>
  </conditionalFormatting>
  <conditionalFormatting sqref="J196:M198">
    <cfRule type="expression" dxfId="2" priority="3">
      <formula>$A$201=""</formula>
    </cfRule>
  </conditionalFormatting>
  <conditionalFormatting sqref="J230:M232">
    <cfRule type="expression" dxfId="1" priority="2">
      <formula>$A$235=""</formula>
    </cfRule>
  </conditionalFormatting>
  <conditionalFormatting sqref="J264:M266">
    <cfRule type="expression" dxfId="0" priority="1">
      <formula>$A$269=""</formula>
    </cfRule>
  </conditionalFormatting>
  <dataValidations count="29">
    <dataValidation imeMode="hiragana" allowBlank="1" showInputMessage="1" showErrorMessage="1" sqref="I32:Z32 F13:Q15 I66:Z66 I100:Z100 I134:Z134 I168:Z168 I202:Z202 I236:Z236 I270:Z270" xr:uid="{00000000-0002-0000-0000-000000000000}"/>
    <dataValidation imeMode="off" allowBlank="1" showInputMessage="1" showErrorMessage="1" promptTitle="受付日の入力" prompt="今日の日付は_x000a_[ Ctrl ] + [ ； ]" sqref="F7:U7 F211:U211 F41:U41 F75:U75 F109:U109 F143:U143 F177:U177 F245:U245" xr:uid="{00000000-0002-0000-0000-000001000000}"/>
    <dataValidation imeMode="hiragana" allowBlank="1" showInputMessage="1" showErrorMessage="1" promptTitle="受付者の入力" prompt="直接入力_x000a_してください" sqref="AA7:AG7 AA211:AG211 AA41:AG41 AA75:AG75 AA109:AG109 AA143:AG143 AA177:AG177 AA245:AG245" xr:uid="{00000000-0002-0000-0000-000002000000}"/>
    <dataValidation type="list" imeMode="hiragana" allowBlank="1" showInputMessage="1" promptTitle="依頼団体の選択、または入力" prompt="学校名などはリストから選択、_x000a_リストにない場合は_x000a_直接入力してください" sqref="G10:AG10" xr:uid="{00000000-0002-0000-0000-000003000000}">
      <formula1>SCHOOL</formula1>
    </dataValidation>
    <dataValidation imeMode="hiragana" allowBlank="1" showInputMessage="1" showErrorMessage="1" promptTitle="ふりがなの表示" prompt="変更する場合は_x000a_直接入力_x000a_してください" sqref="F11:Q12 F45:Q46 F79:Q80 F113:Q114 F147:Q148 F181:Q182 F215:Q216 F249:Q250" xr:uid="{00000000-0002-0000-0000-000004000000}"/>
    <dataValidation imeMode="off" allowBlank="1" showInputMessage="1" showErrorMessage="1" promptTitle="郵便番号の表示" prompt="未登録の場合は_x000a_直接入力してください_x000a_ハイフンは不要です" sqref="X11:AG11 X45:AG45 X79:AG79 X113:AG113 X147:AG147 X181:AG181 X215:AG215 X249:AG249" xr:uid="{00000000-0002-0000-0000-000005000000}"/>
    <dataValidation imeMode="hiragana" allowBlank="1" showInputMessage="1" showErrorMessage="1" promptTitle="住所の表示　　　." prompt="未登録の場合は_x000a_直接入力してください" sqref="W12:AG13 W46:AG47 W80:AG81 W114:AG115 W148:AG149 W182:AG183 W216:AG217 W250:AG251" xr:uid="{00000000-0002-0000-0000-000006000000}"/>
    <dataValidation type="textLength" imeMode="off" allowBlank="1" showInputMessage="1" errorTitle="ハイフンは不要です" error="市外局番、090などは入力します" promptTitle="電話番号の表示" prompt="入力する場合は_x000a_市外局番、090など_x000a_を入力してください_x000a_ハイフンは不要です" sqref="X14:AG14 X48:AG48 X82:AG82 X116:AG116 X150:AG150 X184:AG184 X218:AG218 X252:AG252" xr:uid="{00000000-0002-0000-0000-000007000000}">
      <formula1>9</formula1>
      <formula2>10</formula2>
    </dataValidation>
    <dataValidation type="list" imeMode="hiragana" allowBlank="1" showInputMessage="1" promptTitle="体験の種類の選択" prompt="リストから選択してください_x000a_リストにない場合は_x000a_直接入力してください" sqref="G16:AG17 G50:AG51 G84:AG85 G118:AG119 G152:AG153 G186:AG187 G220:AG221 G254:AG255" xr:uid="{00000000-0002-0000-0000-000008000000}">
      <formula1>EXP</formula1>
    </dataValidation>
    <dataValidation type="textLength" imeMode="off" allowBlank="1" showInputMessage="1" errorTitle="ハイフンは不要です" error="市外局番、090などは入力します" promptTitle="FAX番号の表示" prompt="入力する場合は_x000a_市外局番を入力_x000a_ハイフンは不要です" sqref="X15:AG15 X49:AG49 X83:AG83 X117:AG117 X151:AG151 X185:AG185 X219:AG219 X253:AG253" xr:uid="{00000000-0002-0000-0000-000009000000}">
      <formula1>9</formula1>
      <formula2>10</formula2>
    </dataValidation>
    <dataValidation type="list" imeMode="hiragana" allowBlank="1" showInputMessage="1" promptTitle="学年の選択" prompt="数字の_x000a_直接入力可" sqref="J22:N22 J56:N56 J90:N90 J124:N124 J158:N158 J192:N192 J226:N226 J260:N260" xr:uid="{00000000-0002-0000-0000-00000A000000}">
      <formula1>"4,5,6,1,2,3,全学年"</formula1>
    </dataValidation>
    <dataValidation imeMode="off" allowBlank="1" showInputMessage="1" showErrorMessage="1" promptTitle="クラス数の入力" prompt="数字を_x000a_入力してください" sqref="O22:S22 O56:S56 O90:S90 O124:S124 O158:S158 O192:S192 O226:S226 O260:S260" xr:uid="{00000000-0002-0000-0000-00000B000000}"/>
    <dataValidation imeMode="off" allowBlank="1" showInputMessage="1" showErrorMessage="1" promptTitle="体験者数の入力" prompt="数字を_x000a_入力してください" sqref="T22:W22 AC22:AF22 T56:W56 AC56:AF56 T90:W90 AC90:AF90 T124:W124 AC124:AF124 T158:W158 AC158:AF158 T192:W192 AC192:AF192 T226:W226 AC226:AF226 T260:W260 AC260:AF260" xr:uid="{00000000-0002-0000-0000-00000C000000}"/>
    <dataValidation imeMode="hiragana" allowBlank="1" showInputMessage="1" showErrorMessage="1" promptTitle="セル内改行　　　　." prompt="[ Alt ] + [ Enter ]" sqref="F19:AG19" xr:uid="{00000000-0002-0000-0000-00000D000000}"/>
    <dataValidation imeMode="off" allowBlank="1" showInputMessage="1" showErrorMessage="1" sqref="AB23:AF25 AB57:AF59 AB91:AF93 AB125:AF127 AB159:AF161 AB193:AF195 AB227:AF229 AB261:AF263" xr:uid="{00000000-0002-0000-0000-00000E000000}"/>
    <dataValidation imeMode="off" allowBlank="1" showInputMessage="1" showErrorMessage="1" promptTitle="打合 第1希望日" prompt="このセルへ日付を_x000a_入力してください" sqref="J23:M23 J57:M57 J91:M91 J125:M125 J159:M159 J193:M193 J227:M227 J261:M261" xr:uid="{00000000-0002-0000-0000-00000F000000}"/>
    <dataValidation imeMode="off" allowBlank="1" showInputMessage="1" showErrorMessage="1" promptTitle="打合 第2希望日" prompt="このセルへ日付を_x000a_入力してください" sqref="J24:M24 J58:M58 J92:M92 J126:M126 J160:M160 J194:M194 J228:M228 J262:M262" xr:uid="{00000000-0002-0000-0000-000010000000}"/>
    <dataValidation imeMode="off" allowBlank="1" showInputMessage="1" showErrorMessage="1" promptTitle="打合 第3希望日" prompt="このセルへ日付を_x000a_入力してください" sqref="J25:M25 J59:M59 J93:M93 J127:M127 J161:M161 J195:M195 J229:M229 J263:M263" xr:uid="{00000000-0002-0000-0000-000011000000}"/>
    <dataValidation imeMode="off" allowBlank="1" showInputMessage="1" showErrorMessage="1" promptTitle="実施 第1希望日" prompt="このセルへ日付を_x000a_入力してください" sqref="J26:M26 J60:M60 J94:M94 J128:M128 J162:M162 J196:M196 J230:M230 J264:M264" xr:uid="{00000000-0002-0000-0000-000012000000}"/>
    <dataValidation imeMode="off" allowBlank="1" showInputMessage="1" showErrorMessage="1" promptTitle="実施 第2希望日" prompt="このセルへ日付を_x000a_入力してください" sqref="J27:M27 J61:M61 J95:M95 J129:M129 J163:M163 J197:M197 J231:M231 J265:M265" xr:uid="{00000000-0002-0000-0000-000013000000}"/>
    <dataValidation imeMode="off" allowBlank="1" showInputMessage="1" showErrorMessage="1" promptTitle="実施 第3希望日" prompt="このセルへ日付を_x000a_入力してください" sqref="J28:M28 J62:M62 J96:M96 J130:M130 J164:M164 J198:M198 J232:M232 J266:M266" xr:uid="{00000000-0002-0000-0000-000014000000}"/>
    <dataValidation imeMode="off" allowBlank="1" showInputMessage="1" showErrorMessage="1" promptTitle="希望開始時間" prompt="このセルへ時間を_x000a_入力してください" sqref="V23:V25 V57:V59 V91:V93 V125:V127 V159:V161 V193:V195 V227:V229 V261:V263" xr:uid="{00000000-0002-0000-0000-000015000000}"/>
    <dataValidation imeMode="off" allowBlank="1" showInputMessage="1" showErrorMessage="1" promptTitle="開始予定時間" prompt="このセルへ時間を_x000a_入力してください" sqref="V26:V28 V60:V62 V94:V96 V128:V130 V162:V164 V196:V198 V230:V232 V264:V266" xr:uid="{00000000-0002-0000-0000-000016000000}"/>
    <dataValidation imeMode="off" allowBlank="1" showInputMessage="1" showErrorMessage="1" promptTitle="終了予定時間" prompt="このセルへ時間を_x000a_入力してください" sqref="AB26:AF28 AB60:AF62 AB94:AF96 AB128:AF130 AB162:AF164 AB196:AF198 AB230:AF232 AB264:AF266" xr:uid="{00000000-0002-0000-0000-000017000000}"/>
    <dataValidation type="list" imeMode="hiragana" allowBlank="1" showInputMessage="1" promptTitle="希望内容の選択 or 入力" prompt="リストから選択するか_x000a_概要を直接入力してください" sqref="F21:AG21 F55:AG55 F89:AG89 F123:AG123 F157:AG157 F191:AG191 F225:AG225 F259:AG259" xr:uid="{00000000-0002-0000-0000-000018000000}">
      <formula1>"講話および体験の実施,体験のみ実施,講話のみ実施"</formula1>
    </dataValidation>
    <dataValidation type="list" imeMode="hiragana" allowBlank="1" showInputMessage="1" promptTitle="複数体験の同日開催" prompt="クラス別などで同じ日に_x000a_複数の体験をする場合は_x000a_リストから選択してください" sqref="F30:AG30 F64:AG64 F98:AG98 F132:AG132 F166:AG166 F200:AG200 F234:AG234 F268:AG268" xr:uid="{00000000-0002-0000-0000-000019000000}">
      <formula1>"他の体験と同日に開催,同じ体験を別日で複数開催,各体験を別日で開催"</formula1>
    </dataValidation>
    <dataValidation type="list" imeMode="hiragana" allowBlank="1" showInputMessage="1" promptTitle="依頼団体の表示" prompt="[ 体験の種類 ] を_x000a_選択すると_x000a_上段の団体名が_x000a_表示されます" sqref="G44:AG44 G78:AG78 G112:AG112 G146:AG146 G180:AG180 G214:AG214 G248:AG248" xr:uid="{00000000-0002-0000-0000-00001A000000}">
      <formula1>SCHOOL</formula1>
    </dataValidation>
    <dataValidation imeMode="hiragana" allowBlank="1" showInputMessage="1" showErrorMessage="1" promptTitle="担当者名の表示" prompt="[ 体験の種類 ] を_x000a_選択すると_x000a_上段の氏名が_x000a_表示されます" sqref="F47:Q49 F81:Q83 F115:Q117 F149:Q151 F183:Q185 F217:Q219 F251:Q253" xr:uid="{00000000-0002-0000-0000-00001B000000}"/>
    <dataValidation type="list" imeMode="hiragana" allowBlank="1" showInputMessage="1" promptTitle="リストは1枚目と同じ内容" prompt="セル内改行_x000a_[ Alt ] + [ Enter ]" sqref="F53:AG53 F87:AG87 F121:AG121 F155:AG155 F189:AG189 F223:AG223 F257:AG257" xr:uid="{00000000-0002-0000-0000-00001C000000}">
      <formula1>PUR</formula1>
    </dataValidation>
  </dataValidations>
  <pageMargins left="0.43307086614173229" right="0.19685039370078741" top="0.31496062992125984" bottom="0.31496062992125984"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AH86"/>
  <sheetViews>
    <sheetView topLeftCell="A29" workbookViewId="0">
      <selection activeCell="C33" sqref="C33"/>
    </sheetView>
  </sheetViews>
  <sheetFormatPr defaultColWidth="0" defaultRowHeight="12" x14ac:dyDescent="0.15"/>
  <cols>
    <col min="1" max="33" width="2.875" style="30" customWidth="1"/>
    <col min="34" max="34" width="1.625" style="30" customWidth="1"/>
    <col min="35" max="16384" width="9" style="30" hidden="1"/>
  </cols>
  <sheetData>
    <row r="1" spans="1:34" ht="18" hidden="1" customHeight="1" x14ac:dyDescent="0.15">
      <c r="A1" s="181"/>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31">
        <f ca="1">IF(COUNT(AH2:AH340)=0,34,COUNT(AH2:AH340)*34)</f>
        <v>34</v>
      </c>
    </row>
    <row r="2" spans="1:34" ht="30" hidden="1" customHeight="1" x14ac:dyDescent="0.15">
      <c r="A2" s="182" t="s">
        <v>249</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4"/>
      <c r="AH2" s="63"/>
    </row>
    <row r="3" spans="1:34" ht="20.100000000000001" hidden="1" customHeight="1" x14ac:dyDescent="0.15">
      <c r="A3" s="42"/>
      <c r="B3" s="43"/>
      <c r="C3" s="40" t="s">
        <v>0</v>
      </c>
      <c r="D3" s="40"/>
      <c r="E3" s="40"/>
      <c r="F3" s="40"/>
      <c r="G3" s="40"/>
      <c r="H3" s="40"/>
      <c r="I3" s="40"/>
      <c r="J3" s="40"/>
      <c r="K3" s="40"/>
      <c r="L3" s="40"/>
      <c r="M3" s="40"/>
      <c r="N3" s="40"/>
      <c r="O3" s="40"/>
      <c r="P3" s="40"/>
      <c r="Q3" s="40"/>
      <c r="R3" s="40"/>
      <c r="S3" s="40"/>
      <c r="T3" s="40"/>
      <c r="U3" s="40"/>
      <c r="V3" s="40"/>
      <c r="W3" s="46"/>
      <c r="X3" s="46"/>
      <c r="Y3" s="46"/>
      <c r="Z3" s="46" t="s">
        <v>258</v>
      </c>
      <c r="AA3" s="46"/>
      <c r="AB3" s="46"/>
      <c r="AC3" s="46"/>
      <c r="AD3" s="46"/>
      <c r="AE3" s="46"/>
      <c r="AF3" s="46"/>
      <c r="AG3" s="48"/>
      <c r="AH3" s="63"/>
    </row>
    <row r="4" spans="1:34" ht="20.100000000000001" hidden="1" customHeight="1" x14ac:dyDescent="0.15">
      <c r="A4" s="44"/>
      <c r="B4" s="45"/>
      <c r="C4" s="41" t="s">
        <v>34</v>
      </c>
      <c r="D4" s="41"/>
      <c r="E4" s="41"/>
      <c r="F4" s="41"/>
      <c r="G4" s="41"/>
      <c r="H4" s="41"/>
      <c r="I4" s="41"/>
      <c r="J4" s="41"/>
      <c r="K4" s="41"/>
      <c r="L4" s="41"/>
      <c r="M4" s="41"/>
      <c r="N4" s="41"/>
      <c r="O4" s="41"/>
      <c r="P4" s="41"/>
      <c r="Q4" s="41"/>
      <c r="R4" s="41"/>
      <c r="S4" s="41"/>
      <c r="T4" s="41"/>
      <c r="U4" s="41"/>
      <c r="V4" s="41"/>
      <c r="W4" s="47"/>
      <c r="X4" s="47"/>
      <c r="Y4" s="47"/>
      <c r="Z4" s="47" t="s">
        <v>259</v>
      </c>
      <c r="AA4" s="47"/>
      <c r="AB4" s="47"/>
      <c r="AC4" s="47"/>
      <c r="AD4" s="47"/>
      <c r="AE4" s="47"/>
      <c r="AF4" s="47"/>
      <c r="AG4" s="49"/>
      <c r="AH4" s="63"/>
    </row>
    <row r="5" spans="1:34" ht="48" hidden="1" customHeight="1" x14ac:dyDescent="0.15">
      <c r="A5" s="185" t="s">
        <v>1</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63"/>
    </row>
    <row r="6" spans="1:34" ht="18" hidden="1" customHeight="1" x14ac:dyDescent="0.15">
      <c r="A6" s="181" t="s">
        <v>21</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63"/>
    </row>
    <row r="7" spans="1:34" ht="36" hidden="1" customHeight="1" x14ac:dyDescent="0.15">
      <c r="A7" s="186" t="s">
        <v>2</v>
      </c>
      <c r="B7" s="186"/>
      <c r="C7" s="186"/>
      <c r="D7" s="186"/>
      <c r="E7" s="186"/>
      <c r="F7" s="243" t="str">
        <f ca="1">TEXT(TODAY(),"ggg")&amp;"　　　年　　　月　　　日 (　　　)"</f>
        <v>平成　　　年　　　月　　　日 (　　　)</v>
      </c>
      <c r="G7" s="243"/>
      <c r="H7" s="243"/>
      <c r="I7" s="243"/>
      <c r="J7" s="243"/>
      <c r="K7" s="243"/>
      <c r="L7" s="243"/>
      <c r="M7" s="243"/>
      <c r="N7" s="243"/>
      <c r="O7" s="243"/>
      <c r="P7" s="243"/>
      <c r="Q7" s="243"/>
      <c r="R7" s="243"/>
      <c r="S7" s="243"/>
      <c r="T7" s="243"/>
      <c r="U7" s="243"/>
      <c r="V7" s="186" t="s">
        <v>3</v>
      </c>
      <c r="W7" s="186"/>
      <c r="X7" s="186"/>
      <c r="Y7" s="186"/>
      <c r="Z7" s="186"/>
      <c r="AA7" s="240"/>
      <c r="AB7" s="240"/>
      <c r="AC7" s="240"/>
      <c r="AD7" s="240"/>
      <c r="AE7" s="240"/>
      <c r="AF7" s="240"/>
      <c r="AG7" s="240"/>
      <c r="AH7" s="63"/>
    </row>
    <row r="8" spans="1:34" ht="12" hidden="1" customHeight="1" x14ac:dyDescent="0.15">
      <c r="A8" s="189"/>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63"/>
    </row>
    <row r="9" spans="1:34" ht="24" customHeight="1" thickBot="1" x14ac:dyDescent="0.2">
      <c r="A9" s="190" t="s">
        <v>35</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63"/>
    </row>
    <row r="10" spans="1:34" ht="30" customHeight="1" x14ac:dyDescent="0.15">
      <c r="A10" s="126" t="s">
        <v>4</v>
      </c>
      <c r="B10" s="127"/>
      <c r="C10" s="127"/>
      <c r="D10" s="127"/>
      <c r="E10" s="128"/>
      <c r="F10" s="19"/>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2"/>
      <c r="AH10" s="111"/>
    </row>
    <row r="11" spans="1:34" ht="21.95" customHeight="1" x14ac:dyDescent="0.15">
      <c r="A11" s="50" t="s">
        <v>5</v>
      </c>
      <c r="B11" s="51"/>
      <c r="C11" s="51"/>
      <c r="D11" s="51"/>
      <c r="E11" s="52"/>
      <c r="F11" s="219" t="str">
        <f>PHONETIC(F13)</f>
        <v/>
      </c>
      <c r="G11" s="220"/>
      <c r="H11" s="220"/>
      <c r="I11" s="220"/>
      <c r="J11" s="220"/>
      <c r="K11" s="220"/>
      <c r="L11" s="220"/>
      <c r="M11" s="220"/>
      <c r="N11" s="220"/>
      <c r="O11" s="220"/>
      <c r="P11" s="220"/>
      <c r="Q11" s="221"/>
      <c r="R11" s="137" t="s">
        <v>7</v>
      </c>
      <c r="S11" s="51"/>
      <c r="T11" s="52"/>
      <c r="U11" s="141" t="s">
        <v>163</v>
      </c>
      <c r="V11" s="142"/>
      <c r="W11" s="142"/>
      <c r="X11" s="225" t="str">
        <f>IFERROR(IF(G10="","",INDEX(ZIP,MATCH(G10,SCHOOL,0))),"未登録")</f>
        <v/>
      </c>
      <c r="Y11" s="225"/>
      <c r="Z11" s="225"/>
      <c r="AA11" s="225"/>
      <c r="AB11" s="225"/>
      <c r="AC11" s="225"/>
      <c r="AD11" s="225"/>
      <c r="AE11" s="225"/>
      <c r="AF11" s="225"/>
      <c r="AG11" s="226"/>
      <c r="AH11" s="111"/>
    </row>
    <row r="12" spans="1:34" ht="12" customHeight="1" x14ac:dyDescent="0.15">
      <c r="A12" s="105"/>
      <c r="B12" s="106"/>
      <c r="C12" s="106"/>
      <c r="D12" s="106"/>
      <c r="E12" s="107"/>
      <c r="F12" s="222"/>
      <c r="G12" s="223"/>
      <c r="H12" s="223"/>
      <c r="I12" s="223"/>
      <c r="J12" s="223"/>
      <c r="K12" s="223"/>
      <c r="L12" s="223"/>
      <c r="M12" s="223"/>
      <c r="N12" s="223"/>
      <c r="O12" s="223"/>
      <c r="P12" s="223"/>
      <c r="Q12" s="224"/>
      <c r="R12" s="138"/>
      <c r="S12" s="46"/>
      <c r="T12" s="139"/>
      <c r="U12" s="145"/>
      <c r="V12" s="146"/>
      <c r="W12" s="227" t="str">
        <f>IFERROR(IF(G10="","",INDEX(ADD,MATCH(G10,SCHOOL,0))),"未登録")</f>
        <v/>
      </c>
      <c r="X12" s="227"/>
      <c r="Y12" s="227"/>
      <c r="Z12" s="227"/>
      <c r="AA12" s="227"/>
      <c r="AB12" s="227"/>
      <c r="AC12" s="227"/>
      <c r="AD12" s="227"/>
      <c r="AE12" s="227"/>
      <c r="AF12" s="227"/>
      <c r="AG12" s="228"/>
      <c r="AH12" s="111"/>
    </row>
    <row r="13" spans="1:34" ht="12" customHeight="1" x14ac:dyDescent="0.15">
      <c r="A13" s="50" t="s">
        <v>6</v>
      </c>
      <c r="B13" s="51"/>
      <c r="C13" s="51"/>
      <c r="D13" s="51"/>
      <c r="E13" s="52"/>
      <c r="F13" s="231"/>
      <c r="G13" s="232"/>
      <c r="H13" s="232"/>
      <c r="I13" s="232"/>
      <c r="J13" s="232"/>
      <c r="K13" s="232"/>
      <c r="L13" s="232"/>
      <c r="M13" s="232"/>
      <c r="N13" s="232"/>
      <c r="O13" s="232"/>
      <c r="P13" s="232"/>
      <c r="Q13" s="233"/>
      <c r="R13" s="138"/>
      <c r="S13" s="46"/>
      <c r="T13" s="139"/>
      <c r="U13" s="147"/>
      <c r="V13" s="148"/>
      <c r="W13" s="229"/>
      <c r="X13" s="229"/>
      <c r="Y13" s="229"/>
      <c r="Z13" s="229"/>
      <c r="AA13" s="229"/>
      <c r="AB13" s="229"/>
      <c r="AC13" s="229"/>
      <c r="AD13" s="229"/>
      <c r="AE13" s="229"/>
      <c r="AF13" s="229"/>
      <c r="AG13" s="230"/>
      <c r="AH13" s="111"/>
    </row>
    <row r="14" spans="1:34" ht="21.95" customHeight="1" x14ac:dyDescent="0.15">
      <c r="A14" s="153"/>
      <c r="B14" s="46"/>
      <c r="C14" s="46"/>
      <c r="D14" s="46"/>
      <c r="E14" s="139"/>
      <c r="F14" s="234"/>
      <c r="G14" s="235"/>
      <c r="H14" s="235"/>
      <c r="I14" s="235"/>
      <c r="J14" s="235"/>
      <c r="K14" s="235"/>
      <c r="L14" s="235"/>
      <c r="M14" s="235"/>
      <c r="N14" s="235"/>
      <c r="O14" s="235"/>
      <c r="P14" s="235"/>
      <c r="Q14" s="236"/>
      <c r="R14" s="138"/>
      <c r="S14" s="46"/>
      <c r="T14" s="139"/>
      <c r="U14" s="75" t="s">
        <v>32</v>
      </c>
      <c r="V14" s="76"/>
      <c r="W14" s="76"/>
      <c r="X14" s="209" t="str">
        <f>IF(G10=""," 　　　- 　　　- 　　　　",IF(ISERROR(INDEX(PHONE,MATCH(G10,SCHOOL,0))),"未登録",INDEX(PHONE,MATCH(G10,SCHOOL,0))))</f>
        <v xml:space="preserve"> 　　　- 　　　- 　　　　</v>
      </c>
      <c r="Y14" s="210"/>
      <c r="Z14" s="210"/>
      <c r="AA14" s="210"/>
      <c r="AB14" s="210"/>
      <c r="AC14" s="210"/>
      <c r="AD14" s="210"/>
      <c r="AE14" s="210"/>
      <c r="AF14" s="210"/>
      <c r="AG14" s="211"/>
      <c r="AH14" s="111"/>
    </row>
    <row r="15" spans="1:34" ht="21.95" customHeight="1" x14ac:dyDescent="0.15">
      <c r="A15" s="105"/>
      <c r="B15" s="106"/>
      <c r="C15" s="106"/>
      <c r="D15" s="106"/>
      <c r="E15" s="107"/>
      <c r="F15" s="237"/>
      <c r="G15" s="238"/>
      <c r="H15" s="238"/>
      <c r="I15" s="238"/>
      <c r="J15" s="238"/>
      <c r="K15" s="238"/>
      <c r="L15" s="238"/>
      <c r="M15" s="238"/>
      <c r="N15" s="238"/>
      <c r="O15" s="238"/>
      <c r="P15" s="238"/>
      <c r="Q15" s="239"/>
      <c r="R15" s="140"/>
      <c r="S15" s="106"/>
      <c r="T15" s="107"/>
      <c r="U15" s="96" t="s">
        <v>33</v>
      </c>
      <c r="V15" s="97"/>
      <c r="W15" s="97"/>
      <c r="X15" s="212" t="str">
        <f>IF(G10=""," 　　　- 　　　- 　　　　",IF(ISERROR(INDEX(FAX,MATCH(G10,SCHOOL,0))),"未登録",INDEX(FAX,MATCH(G10,SCHOOL,0))))</f>
        <v xml:space="preserve"> 　　　- 　　　- 　　　　</v>
      </c>
      <c r="Y15" s="213"/>
      <c r="Z15" s="213"/>
      <c r="AA15" s="213"/>
      <c r="AB15" s="213"/>
      <c r="AC15" s="213"/>
      <c r="AD15" s="213"/>
      <c r="AE15" s="213"/>
      <c r="AF15" s="213"/>
      <c r="AG15" s="214"/>
      <c r="AH15" s="111"/>
    </row>
    <row r="16" spans="1:34" ht="24" customHeight="1" x14ac:dyDescent="0.15">
      <c r="A16" s="169" t="s">
        <v>22</v>
      </c>
      <c r="B16" s="170"/>
      <c r="C16" s="170"/>
      <c r="D16" s="170"/>
      <c r="E16" s="171"/>
      <c r="F16" s="172"/>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6"/>
      <c r="AH16" s="111"/>
    </row>
    <row r="17" spans="1:34" ht="48" customHeight="1" x14ac:dyDescent="0.15">
      <c r="A17" s="178" t="s">
        <v>164</v>
      </c>
      <c r="B17" s="179"/>
      <c r="C17" s="179"/>
      <c r="D17" s="179"/>
      <c r="E17" s="180"/>
      <c r="F17" s="173"/>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8"/>
      <c r="AH17" s="111"/>
    </row>
    <row r="18" spans="1:34" ht="18" customHeight="1" x14ac:dyDescent="0.15">
      <c r="A18" s="50" t="s">
        <v>17</v>
      </c>
      <c r="B18" s="51"/>
      <c r="C18" s="51"/>
      <c r="D18" s="51"/>
      <c r="E18" s="52"/>
      <c r="F18" s="108" t="s">
        <v>26</v>
      </c>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10"/>
      <c r="AH18" s="111"/>
    </row>
    <row r="19" spans="1:34" ht="60" customHeight="1" x14ac:dyDescent="0.15">
      <c r="A19" s="105"/>
      <c r="B19" s="106"/>
      <c r="C19" s="106"/>
      <c r="D19" s="106"/>
      <c r="E19" s="107"/>
      <c r="F19" s="201"/>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3"/>
      <c r="AH19" s="111"/>
    </row>
    <row r="20" spans="1:34" ht="15.95" customHeight="1" x14ac:dyDescent="0.15">
      <c r="A20" s="50" t="s">
        <v>8</v>
      </c>
      <c r="B20" s="51"/>
      <c r="C20" s="51"/>
      <c r="D20" s="51"/>
      <c r="E20" s="52"/>
      <c r="F20" s="108" t="s">
        <v>27</v>
      </c>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10"/>
      <c r="AH20" s="111"/>
    </row>
    <row r="21" spans="1:34" ht="44.1" customHeight="1" x14ac:dyDescent="0.15">
      <c r="A21" s="105"/>
      <c r="B21" s="106"/>
      <c r="C21" s="106"/>
      <c r="D21" s="106"/>
      <c r="E21" s="107"/>
      <c r="F21" s="201"/>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3"/>
      <c r="AH21" s="111"/>
    </row>
    <row r="22" spans="1:34" ht="39.950000000000003" customHeight="1" x14ac:dyDescent="0.15">
      <c r="A22" s="115" t="s">
        <v>19</v>
      </c>
      <c r="B22" s="116"/>
      <c r="C22" s="116"/>
      <c r="D22" s="116"/>
      <c r="E22" s="117"/>
      <c r="F22" s="118" t="s">
        <v>30</v>
      </c>
      <c r="G22" s="109"/>
      <c r="H22" s="109"/>
      <c r="I22" s="119"/>
      <c r="J22" s="204" t="s">
        <v>28</v>
      </c>
      <c r="K22" s="205"/>
      <c r="L22" s="205"/>
      <c r="M22" s="205"/>
      <c r="N22" s="205"/>
      <c r="O22" s="206" t="s">
        <v>29</v>
      </c>
      <c r="P22" s="206"/>
      <c r="Q22" s="206"/>
      <c r="R22" s="206"/>
      <c r="S22" s="206"/>
      <c r="T22" s="207" t="s">
        <v>250</v>
      </c>
      <c r="U22" s="207"/>
      <c r="V22" s="207"/>
      <c r="W22" s="207"/>
      <c r="X22" s="2"/>
      <c r="Y22" s="118" t="s">
        <v>31</v>
      </c>
      <c r="Z22" s="109"/>
      <c r="AA22" s="109"/>
      <c r="AB22" s="119"/>
      <c r="AC22" s="208" t="s">
        <v>9</v>
      </c>
      <c r="AD22" s="207"/>
      <c r="AE22" s="207"/>
      <c r="AF22" s="207"/>
      <c r="AG22" s="3"/>
      <c r="AH22" s="111"/>
    </row>
    <row r="23" spans="1:34" ht="24" customHeight="1" x14ac:dyDescent="0.15">
      <c r="A23" s="72" t="s">
        <v>18</v>
      </c>
      <c r="B23" s="73"/>
      <c r="C23" s="73"/>
      <c r="D23" s="73"/>
      <c r="E23" s="74"/>
      <c r="F23" s="75" t="s">
        <v>38</v>
      </c>
      <c r="G23" s="76"/>
      <c r="H23" s="76"/>
      <c r="I23" s="76"/>
      <c r="J23" s="200" t="str">
        <f t="shared" ref="J23:J28" ca="1" si="0">TEXT(TODAY(),"ggg")&amp;"　　年"</f>
        <v>平成　　年</v>
      </c>
      <c r="K23" s="200"/>
      <c r="L23" s="200"/>
      <c r="M23" s="200"/>
      <c r="N23" s="78" t="str">
        <f t="shared" ref="N23:N26" ca="1" si="1">IF(J23=TEXT(TODAY(),"ggg")&amp;"　　年","月",J23)</f>
        <v>月</v>
      </c>
      <c r="O23" s="78"/>
      <c r="P23" s="78"/>
      <c r="Q23" s="79" t="str">
        <f t="shared" ref="Q23:Q26" ca="1" si="2">IF(J23=TEXT(TODAY(),"ggg")&amp;"　　年","日",J23)</f>
        <v>日</v>
      </c>
      <c r="R23" s="79"/>
      <c r="S23" s="79"/>
      <c r="T23" s="80" t="str">
        <f t="shared" ref="T23:T26" ca="1" si="3">IF(J23=TEXT(TODAY(),"ggg")&amp;"　　年","(     )",J23)</f>
        <v>(     )</v>
      </c>
      <c r="U23" s="80"/>
      <c r="V23" s="191" t="s">
        <v>165</v>
      </c>
      <c r="W23" s="191"/>
      <c r="X23" s="191"/>
      <c r="Y23" s="191"/>
      <c r="Z23" s="191"/>
      <c r="AA23" s="27" t="s">
        <v>25</v>
      </c>
      <c r="AB23" s="125"/>
      <c r="AC23" s="125"/>
      <c r="AD23" s="125"/>
      <c r="AE23" s="125"/>
      <c r="AF23" s="125"/>
      <c r="AG23" s="5"/>
      <c r="AH23" s="111"/>
    </row>
    <row r="24" spans="1:34" ht="24" customHeight="1" x14ac:dyDescent="0.15">
      <c r="A24" s="83" t="s">
        <v>36</v>
      </c>
      <c r="B24" s="84"/>
      <c r="C24" s="84"/>
      <c r="D24" s="84"/>
      <c r="E24" s="85"/>
      <c r="F24" s="89" t="s">
        <v>39</v>
      </c>
      <c r="G24" s="90"/>
      <c r="H24" s="90"/>
      <c r="I24" s="90"/>
      <c r="J24" s="192" t="str">
        <f t="shared" ca="1" si="0"/>
        <v>平成　　年</v>
      </c>
      <c r="K24" s="192"/>
      <c r="L24" s="192"/>
      <c r="M24" s="192"/>
      <c r="N24" s="92" t="str">
        <f t="shared" ca="1" si="1"/>
        <v>月</v>
      </c>
      <c r="O24" s="92"/>
      <c r="P24" s="92"/>
      <c r="Q24" s="93" t="str">
        <f t="shared" ca="1" si="2"/>
        <v>日</v>
      </c>
      <c r="R24" s="93"/>
      <c r="S24" s="93"/>
      <c r="T24" s="94" t="str">
        <f t="shared" ca="1" si="3"/>
        <v>(     )</v>
      </c>
      <c r="U24" s="94"/>
      <c r="V24" s="199" t="s">
        <v>165</v>
      </c>
      <c r="W24" s="199"/>
      <c r="X24" s="199"/>
      <c r="Y24" s="199"/>
      <c r="Z24" s="199"/>
      <c r="AA24" s="29" t="s">
        <v>25</v>
      </c>
      <c r="AB24" s="103"/>
      <c r="AC24" s="103"/>
      <c r="AD24" s="103"/>
      <c r="AE24" s="103"/>
      <c r="AF24" s="103"/>
      <c r="AG24" s="7"/>
      <c r="AH24" s="111"/>
    </row>
    <row r="25" spans="1:34" ht="24" customHeight="1" x14ac:dyDescent="0.15">
      <c r="A25" s="86"/>
      <c r="B25" s="87"/>
      <c r="C25" s="87"/>
      <c r="D25" s="87"/>
      <c r="E25" s="88"/>
      <c r="F25" s="96" t="s">
        <v>40</v>
      </c>
      <c r="G25" s="97"/>
      <c r="H25" s="97"/>
      <c r="I25" s="97"/>
      <c r="J25" s="196" t="str">
        <f t="shared" ca="1" si="0"/>
        <v>平成　　年</v>
      </c>
      <c r="K25" s="196"/>
      <c r="L25" s="196"/>
      <c r="M25" s="196"/>
      <c r="N25" s="99" t="str">
        <f t="shared" ca="1" si="1"/>
        <v>月</v>
      </c>
      <c r="O25" s="99"/>
      <c r="P25" s="99"/>
      <c r="Q25" s="100" t="str">
        <f t="shared" ca="1" si="2"/>
        <v>日</v>
      </c>
      <c r="R25" s="100"/>
      <c r="S25" s="100"/>
      <c r="T25" s="101" t="str">
        <f t="shared" ca="1" si="3"/>
        <v>(     )</v>
      </c>
      <c r="U25" s="101"/>
      <c r="V25" s="197" t="s">
        <v>165</v>
      </c>
      <c r="W25" s="197"/>
      <c r="X25" s="197"/>
      <c r="Y25" s="197"/>
      <c r="Z25" s="197"/>
      <c r="AA25" s="28" t="s">
        <v>25</v>
      </c>
      <c r="AB25" s="104"/>
      <c r="AC25" s="104"/>
      <c r="AD25" s="104"/>
      <c r="AE25" s="104"/>
      <c r="AF25" s="104"/>
      <c r="AG25" s="9"/>
      <c r="AH25" s="111"/>
    </row>
    <row r="26" spans="1:34" ht="24" customHeight="1" x14ac:dyDescent="0.15">
      <c r="A26" s="72" t="s">
        <v>20</v>
      </c>
      <c r="B26" s="73"/>
      <c r="C26" s="73"/>
      <c r="D26" s="73"/>
      <c r="E26" s="74"/>
      <c r="F26" s="75" t="s">
        <v>38</v>
      </c>
      <c r="G26" s="76"/>
      <c r="H26" s="76"/>
      <c r="I26" s="76"/>
      <c r="J26" s="200" t="str">
        <f t="shared" ca="1" si="0"/>
        <v>平成　　年</v>
      </c>
      <c r="K26" s="200"/>
      <c r="L26" s="200"/>
      <c r="M26" s="200"/>
      <c r="N26" s="78" t="str">
        <f t="shared" ca="1" si="1"/>
        <v>月</v>
      </c>
      <c r="O26" s="78"/>
      <c r="P26" s="78"/>
      <c r="Q26" s="79" t="str">
        <f t="shared" ca="1" si="2"/>
        <v>日</v>
      </c>
      <c r="R26" s="79"/>
      <c r="S26" s="79"/>
      <c r="T26" s="80" t="str">
        <f t="shared" ca="1" si="3"/>
        <v>(     )</v>
      </c>
      <c r="U26" s="80"/>
      <c r="V26" s="191" t="s">
        <v>165</v>
      </c>
      <c r="W26" s="191"/>
      <c r="X26" s="191"/>
      <c r="Y26" s="191"/>
      <c r="Z26" s="191"/>
      <c r="AA26" s="27" t="s">
        <v>25</v>
      </c>
      <c r="AB26" s="191" t="s">
        <v>24</v>
      </c>
      <c r="AC26" s="191"/>
      <c r="AD26" s="191"/>
      <c r="AE26" s="191"/>
      <c r="AF26" s="191"/>
      <c r="AG26" s="5"/>
      <c r="AH26" s="82" t="str">
        <f ca="1">IF(N26="月","",ROW())</f>
        <v/>
      </c>
    </row>
    <row r="27" spans="1:34" ht="24" customHeight="1" x14ac:dyDescent="0.15">
      <c r="A27" s="83" t="s">
        <v>37</v>
      </c>
      <c r="B27" s="84"/>
      <c r="C27" s="84"/>
      <c r="D27" s="84"/>
      <c r="E27" s="85"/>
      <c r="F27" s="89" t="s">
        <v>39</v>
      </c>
      <c r="G27" s="90"/>
      <c r="H27" s="90"/>
      <c r="I27" s="90"/>
      <c r="J27" s="192" t="str">
        <f t="shared" ca="1" si="0"/>
        <v>平成　　年</v>
      </c>
      <c r="K27" s="192"/>
      <c r="L27" s="192"/>
      <c r="M27" s="192"/>
      <c r="N27" s="92" t="str">
        <f ca="1">IF(J27=TEXT(TODAY(),"ggg")&amp;"　　年","月",J27)</f>
        <v>月</v>
      </c>
      <c r="O27" s="92"/>
      <c r="P27" s="92"/>
      <c r="Q27" s="93" t="str">
        <f ca="1">IF(J27=TEXT(TODAY(),"ggg")&amp;"　　年","日",J27)</f>
        <v>日</v>
      </c>
      <c r="R27" s="93"/>
      <c r="S27" s="93"/>
      <c r="T27" s="94" t="str">
        <f ca="1">IF(J27=TEXT(TODAY(),"ggg")&amp;"　　年","(     )",J27)</f>
        <v>(     )</v>
      </c>
      <c r="U27" s="94"/>
      <c r="V27" s="199" t="s">
        <v>165</v>
      </c>
      <c r="W27" s="199"/>
      <c r="X27" s="199"/>
      <c r="Y27" s="199"/>
      <c r="Z27" s="199"/>
      <c r="AA27" s="29" t="s">
        <v>25</v>
      </c>
      <c r="AB27" s="199" t="s">
        <v>24</v>
      </c>
      <c r="AC27" s="199"/>
      <c r="AD27" s="199"/>
      <c r="AE27" s="199"/>
      <c r="AF27" s="199"/>
      <c r="AG27" s="7"/>
      <c r="AH27" s="82"/>
    </row>
    <row r="28" spans="1:34" ht="24" customHeight="1" x14ac:dyDescent="0.15">
      <c r="A28" s="86"/>
      <c r="B28" s="87"/>
      <c r="C28" s="87"/>
      <c r="D28" s="87"/>
      <c r="E28" s="88"/>
      <c r="F28" s="96" t="s">
        <v>40</v>
      </c>
      <c r="G28" s="97"/>
      <c r="H28" s="97"/>
      <c r="I28" s="97"/>
      <c r="J28" s="196" t="str">
        <f t="shared" ca="1" si="0"/>
        <v>平成　　年</v>
      </c>
      <c r="K28" s="196"/>
      <c r="L28" s="196"/>
      <c r="M28" s="196"/>
      <c r="N28" s="99" t="str">
        <f ca="1">IF(J28=TEXT(TODAY(),"ggg")&amp;"　　年","月",J28)</f>
        <v>月</v>
      </c>
      <c r="O28" s="99"/>
      <c r="P28" s="99"/>
      <c r="Q28" s="100" t="str">
        <f ca="1">IF(J28=TEXT(TODAY(),"ggg")&amp;"　　年","日",J28)</f>
        <v>日</v>
      </c>
      <c r="R28" s="100"/>
      <c r="S28" s="100"/>
      <c r="T28" s="101" t="str">
        <f ca="1">IF(J28=TEXT(TODAY(),"ggg")&amp;"　　年","(     )",J28)</f>
        <v>(     )</v>
      </c>
      <c r="U28" s="101"/>
      <c r="V28" s="197" t="s">
        <v>165</v>
      </c>
      <c r="W28" s="197"/>
      <c r="X28" s="197"/>
      <c r="Y28" s="197"/>
      <c r="Z28" s="197"/>
      <c r="AA28" s="28" t="s">
        <v>25</v>
      </c>
      <c r="AB28" s="197" t="s">
        <v>24</v>
      </c>
      <c r="AC28" s="197"/>
      <c r="AD28" s="197"/>
      <c r="AE28" s="197"/>
      <c r="AF28" s="197"/>
      <c r="AG28" s="9"/>
      <c r="AH28" s="82"/>
    </row>
    <row r="29" spans="1:34" ht="15.95" customHeight="1" x14ac:dyDescent="0.15">
      <c r="A29" s="50" t="s">
        <v>10</v>
      </c>
      <c r="B29" s="51"/>
      <c r="C29" s="51"/>
      <c r="D29" s="51"/>
      <c r="E29" s="52"/>
      <c r="F29" s="56" t="s">
        <v>23</v>
      </c>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8"/>
      <c r="AH29" s="82"/>
    </row>
    <row r="30" spans="1:34" ht="27.95" customHeight="1" thickBot="1" x14ac:dyDescent="0.2">
      <c r="A30" s="53"/>
      <c r="B30" s="54"/>
      <c r="C30" s="54"/>
      <c r="D30" s="54"/>
      <c r="E30" s="55"/>
      <c r="F30" s="193"/>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5"/>
      <c r="AH30" s="82"/>
    </row>
    <row r="31" spans="1:34" s="32" customFormat="1" ht="20.100000000000001" customHeight="1" x14ac:dyDescent="0.15">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row>
    <row r="32" spans="1:34" s="36" customFormat="1" ht="24" customHeight="1" x14ac:dyDescent="0.15">
      <c r="A32" s="33"/>
      <c r="B32" s="34" t="s">
        <v>251</v>
      </c>
      <c r="C32" s="33" t="s">
        <v>266</v>
      </c>
      <c r="D32" s="33"/>
      <c r="E32" s="33"/>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row>
    <row r="33" spans="2:5" s="36" customFormat="1" ht="24" customHeight="1" x14ac:dyDescent="0.15">
      <c r="C33" s="34" t="s">
        <v>251</v>
      </c>
      <c r="D33" s="36" t="s">
        <v>252</v>
      </c>
    </row>
    <row r="34" spans="2:5" s="36" customFormat="1" ht="24" customHeight="1" x14ac:dyDescent="0.15">
      <c r="C34" s="34"/>
      <c r="D34" s="37" t="s">
        <v>253</v>
      </c>
      <c r="E34" s="36" t="s">
        <v>256</v>
      </c>
    </row>
    <row r="35" spans="2:5" s="36" customFormat="1" ht="24" customHeight="1" x14ac:dyDescent="0.15">
      <c r="C35" s="34" t="s">
        <v>251</v>
      </c>
      <c r="D35" s="36" t="s">
        <v>257</v>
      </c>
    </row>
    <row r="36" spans="2:5" s="36" customFormat="1" ht="24" customHeight="1" x14ac:dyDescent="0.15">
      <c r="C36" s="34" t="s">
        <v>251</v>
      </c>
      <c r="D36" s="36" t="s">
        <v>254</v>
      </c>
    </row>
    <row r="37" spans="2:5" s="36" customFormat="1" ht="24" customHeight="1" x14ac:dyDescent="0.15">
      <c r="B37" s="34" t="s">
        <v>251</v>
      </c>
      <c r="C37" s="36" t="s">
        <v>255</v>
      </c>
    </row>
    <row r="38" spans="2:5" s="36" customFormat="1" ht="24" customHeight="1" x14ac:dyDescent="0.15">
      <c r="C38" s="36" t="s">
        <v>265</v>
      </c>
    </row>
    <row r="39" spans="2:5" s="36" customFormat="1" ht="24" customHeight="1" x14ac:dyDescent="0.15">
      <c r="B39" s="34" t="s">
        <v>251</v>
      </c>
      <c r="C39" s="36" t="s">
        <v>261</v>
      </c>
    </row>
    <row r="40" spans="2:5" s="36" customFormat="1" ht="24" customHeight="1" x14ac:dyDescent="0.15">
      <c r="B40" s="34"/>
      <c r="C40" s="36" t="s">
        <v>262</v>
      </c>
    </row>
    <row r="41" spans="2:5" s="36" customFormat="1" ht="24" customHeight="1" x14ac:dyDescent="0.15">
      <c r="B41" s="34"/>
      <c r="C41" s="36" t="s">
        <v>263</v>
      </c>
    </row>
    <row r="42" spans="2:5" s="36" customFormat="1" ht="24" customHeight="1" x14ac:dyDescent="0.15">
      <c r="C42" s="36" t="s">
        <v>264</v>
      </c>
    </row>
    <row r="43" spans="2:5" s="32" customFormat="1" ht="24" customHeight="1" x14ac:dyDescent="0.15"/>
    <row r="44" spans="2:5" s="32" customFormat="1" x14ac:dyDescent="0.15"/>
    <row r="45" spans="2:5" s="32" customFormat="1" x14ac:dyDescent="0.15"/>
    <row r="46" spans="2:5" s="32" customFormat="1" x14ac:dyDescent="0.15"/>
    <row r="47" spans="2:5" s="32" customFormat="1" x14ac:dyDescent="0.15"/>
    <row r="48" spans="2:5" s="32" customFormat="1" x14ac:dyDescent="0.15"/>
    <row r="49" s="32" customFormat="1" x14ac:dyDescent="0.15"/>
    <row r="50" s="32" customFormat="1" x14ac:dyDescent="0.15"/>
    <row r="51" s="32" customFormat="1" x14ac:dyDescent="0.15"/>
    <row r="52" s="32" customFormat="1" x14ac:dyDescent="0.15"/>
    <row r="53" s="32" customFormat="1" x14ac:dyDescent="0.15"/>
    <row r="54" s="32" customFormat="1" x14ac:dyDescent="0.15"/>
    <row r="55" s="32" customFormat="1" x14ac:dyDescent="0.15"/>
    <row r="56" s="32" customFormat="1" x14ac:dyDescent="0.15"/>
    <row r="57" s="32" customFormat="1" x14ac:dyDescent="0.15"/>
    <row r="58" s="32" customFormat="1" x14ac:dyDescent="0.15"/>
    <row r="59" s="32" customFormat="1" x14ac:dyDescent="0.15"/>
    <row r="60" s="32" customFormat="1" x14ac:dyDescent="0.15"/>
    <row r="61" s="32" customFormat="1" x14ac:dyDescent="0.15"/>
    <row r="62" s="32" customFormat="1" x14ac:dyDescent="0.15"/>
    <row r="63" s="32" customFormat="1" x14ac:dyDescent="0.15"/>
    <row r="64" s="32" customFormat="1" x14ac:dyDescent="0.15"/>
    <row r="65" s="32" customFormat="1" x14ac:dyDescent="0.15"/>
    <row r="66" s="32" customFormat="1" x14ac:dyDescent="0.15"/>
    <row r="67" s="32" customFormat="1" x14ac:dyDescent="0.15"/>
    <row r="68" s="32" customFormat="1" x14ac:dyDescent="0.15"/>
    <row r="69" s="32" customFormat="1" x14ac:dyDescent="0.15"/>
    <row r="70" s="32" customFormat="1" x14ac:dyDescent="0.15"/>
    <row r="71" s="32" customFormat="1" x14ac:dyDescent="0.15"/>
    <row r="72" s="32" customFormat="1" x14ac:dyDescent="0.15"/>
    <row r="73" s="32" customFormat="1" x14ac:dyDescent="0.15"/>
    <row r="74" s="32" customFormat="1" x14ac:dyDescent="0.15"/>
    <row r="75" s="32" customFormat="1" x14ac:dyDescent="0.15"/>
    <row r="76" s="32" customFormat="1" x14ac:dyDescent="0.15"/>
    <row r="77" s="32" customFormat="1" x14ac:dyDescent="0.15"/>
    <row r="78" s="32" customFormat="1" x14ac:dyDescent="0.15"/>
    <row r="79" s="32" customFormat="1" x14ac:dyDescent="0.15"/>
    <row r="80" s="32" customFormat="1" x14ac:dyDescent="0.15"/>
    <row r="81" s="32" customFormat="1" x14ac:dyDescent="0.15"/>
    <row r="82" s="32" customFormat="1" x14ac:dyDescent="0.15"/>
    <row r="83" s="32" customFormat="1" x14ac:dyDescent="0.15"/>
    <row r="84" s="32" customFormat="1" x14ac:dyDescent="0.15"/>
    <row r="85" s="32" customFormat="1" x14ac:dyDescent="0.15"/>
    <row r="86" s="32" customFormat="1" x14ac:dyDescent="0.15"/>
  </sheetData>
  <sheetProtection sheet="1" objects="1" scenarios="1" formatCells="0" formatColumns="0" formatRows="0"/>
  <mergeCells count="103">
    <mergeCell ref="V7:Z7"/>
    <mergeCell ref="AA7:AG7"/>
    <mergeCell ref="A8:AG8"/>
    <mergeCell ref="A9:AG9"/>
    <mergeCell ref="A10:E10"/>
    <mergeCell ref="G10:AG10"/>
    <mergeCell ref="A1:AG1"/>
    <mergeCell ref="A2:AG2"/>
    <mergeCell ref="AH2:AH9"/>
    <mergeCell ref="A5:AG5"/>
    <mergeCell ref="A6:AG6"/>
    <mergeCell ref="A7:E7"/>
    <mergeCell ref="F7:U7"/>
    <mergeCell ref="A3:B4"/>
    <mergeCell ref="C3:V3"/>
    <mergeCell ref="W3:Y4"/>
    <mergeCell ref="Z3:AF3"/>
    <mergeCell ref="AG3:AG4"/>
    <mergeCell ref="C4:V4"/>
    <mergeCell ref="Z4:AF4"/>
    <mergeCell ref="U14:W14"/>
    <mergeCell ref="X14:AG14"/>
    <mergeCell ref="U15:W15"/>
    <mergeCell ref="X15:AG15"/>
    <mergeCell ref="A16:E16"/>
    <mergeCell ref="F16:F17"/>
    <mergeCell ref="G16:AG17"/>
    <mergeCell ref="A17:E17"/>
    <mergeCell ref="AH10:AH17"/>
    <mergeCell ref="A11:E12"/>
    <mergeCell ref="F11:Q12"/>
    <mergeCell ref="R11:T15"/>
    <mergeCell ref="U11:W11"/>
    <mergeCell ref="X11:AG11"/>
    <mergeCell ref="U12:V13"/>
    <mergeCell ref="W12:AG13"/>
    <mergeCell ref="A13:E15"/>
    <mergeCell ref="F13:Q15"/>
    <mergeCell ref="A18:E19"/>
    <mergeCell ref="F18:AG18"/>
    <mergeCell ref="AH18:AH25"/>
    <mergeCell ref="F19:AG19"/>
    <mergeCell ref="A20:E21"/>
    <mergeCell ref="F20:AG20"/>
    <mergeCell ref="F21:AG21"/>
    <mergeCell ref="A22:E22"/>
    <mergeCell ref="F22:I22"/>
    <mergeCell ref="J22:N22"/>
    <mergeCell ref="Q24:S24"/>
    <mergeCell ref="T24:U24"/>
    <mergeCell ref="V24:Z24"/>
    <mergeCell ref="AB24:AF24"/>
    <mergeCell ref="O22:S22"/>
    <mergeCell ref="T22:W22"/>
    <mergeCell ref="Y22:AB22"/>
    <mergeCell ref="AC22:AF22"/>
    <mergeCell ref="A23:E23"/>
    <mergeCell ref="F23:I23"/>
    <mergeCell ref="J23:M23"/>
    <mergeCell ref="N23:P23"/>
    <mergeCell ref="Q23:S23"/>
    <mergeCell ref="T23:U23"/>
    <mergeCell ref="A31:AG31"/>
    <mergeCell ref="J28:M28"/>
    <mergeCell ref="N28:P28"/>
    <mergeCell ref="Q28:S28"/>
    <mergeCell ref="T28:U28"/>
    <mergeCell ref="V28:Z28"/>
    <mergeCell ref="AB28:AF28"/>
    <mergeCell ref="AH26:AH30"/>
    <mergeCell ref="A27:E28"/>
    <mergeCell ref="F27:I27"/>
    <mergeCell ref="J27:M27"/>
    <mergeCell ref="N27:P27"/>
    <mergeCell ref="Q27:S27"/>
    <mergeCell ref="T27:U27"/>
    <mergeCell ref="V27:Z27"/>
    <mergeCell ref="AB27:AF27"/>
    <mergeCell ref="F28:I28"/>
    <mergeCell ref="A26:E26"/>
    <mergeCell ref="F26:I26"/>
    <mergeCell ref="J26:M26"/>
    <mergeCell ref="N26:P26"/>
    <mergeCell ref="Q26:S26"/>
    <mergeCell ref="T26:U26"/>
    <mergeCell ref="V26:Z26"/>
    <mergeCell ref="V23:Z23"/>
    <mergeCell ref="AB23:AF23"/>
    <mergeCell ref="A24:E25"/>
    <mergeCell ref="F24:I24"/>
    <mergeCell ref="J24:M24"/>
    <mergeCell ref="N24:P24"/>
    <mergeCell ref="A29:E30"/>
    <mergeCell ref="F29:AG29"/>
    <mergeCell ref="F30:AG30"/>
    <mergeCell ref="AB25:AF25"/>
    <mergeCell ref="AB26:AF26"/>
    <mergeCell ref="F25:I25"/>
    <mergeCell ref="J25:M25"/>
    <mergeCell ref="N25:P25"/>
    <mergeCell ref="Q25:S25"/>
    <mergeCell ref="T25:U25"/>
    <mergeCell ref="V25:Z25"/>
  </mergeCells>
  <phoneticPr fontId="1"/>
  <dataValidations count="26">
    <dataValidation type="list" imeMode="hiragana" allowBlank="1" showInputMessage="1" promptTitle="複数体験の同日開催" prompt="クラス別などで同じ日に_x000a_複数の体験をする場合は_x000a_リストから選択してください" sqref="F30:AG30" xr:uid="{00000000-0002-0000-0100-000000000000}">
      <formula1>"他の体験と同日開催"</formula1>
    </dataValidation>
    <dataValidation type="list" imeMode="hiragana" allowBlank="1" showInputMessage="1" promptTitle="希望内容の選択 or 入力" prompt="リストから選択するか_x000a_概要を直接入力してください" sqref="F21:AG21" xr:uid="{00000000-0002-0000-0100-000001000000}">
      <formula1>"講話および体験の実施,講話のみ"</formula1>
    </dataValidation>
    <dataValidation imeMode="off" allowBlank="1" showInputMessage="1" showErrorMessage="1" promptTitle="終了予定時間" prompt="このセルへ時間を_x000a_入力してください" sqref="AB26:AF28" xr:uid="{00000000-0002-0000-0100-000002000000}"/>
    <dataValidation imeMode="off" allowBlank="1" showInputMessage="1" showErrorMessage="1" promptTitle="開始予定時間" prompt="このセルへ時間を_x000a_入力してください" sqref="V26:V28" xr:uid="{00000000-0002-0000-0100-000003000000}"/>
    <dataValidation imeMode="off" allowBlank="1" showInputMessage="1" showErrorMessage="1" promptTitle="希望開始時間" prompt="このセルへ時間を_x000a_入力してください" sqref="V23:V25" xr:uid="{00000000-0002-0000-0100-000004000000}"/>
    <dataValidation imeMode="off" allowBlank="1" showInputMessage="1" showErrorMessage="1" promptTitle="実施 第3希望日" prompt="このセルへ日付を_x000a_入力してください" sqref="J28:M28" xr:uid="{00000000-0002-0000-0100-000005000000}"/>
    <dataValidation imeMode="off" allowBlank="1" showInputMessage="1" showErrorMessage="1" promptTitle="実施 第2希望日" prompt="このセルへ日付を_x000a_入力してください" sqref="J27:M27" xr:uid="{00000000-0002-0000-0100-000006000000}"/>
    <dataValidation imeMode="off" allowBlank="1" showInputMessage="1" showErrorMessage="1" promptTitle="実施 第1希望日" prompt="このセルへ日付を_x000a_入力してください" sqref="J26:M26" xr:uid="{00000000-0002-0000-0100-000007000000}"/>
    <dataValidation imeMode="off" allowBlank="1" showInputMessage="1" showErrorMessage="1" promptTitle="打合 第3希望日" prompt="このセルへ日付を_x000a_入力してください" sqref="J25:M25" xr:uid="{00000000-0002-0000-0100-000008000000}"/>
    <dataValidation imeMode="off" allowBlank="1" showInputMessage="1" showErrorMessage="1" promptTitle="打合 第2希望日" prompt="このセルへ日付を_x000a_入力してください" sqref="J24:M24" xr:uid="{00000000-0002-0000-0100-000009000000}"/>
    <dataValidation imeMode="off" allowBlank="1" showInputMessage="1" showErrorMessage="1" promptTitle="打合 第1希望日" prompt="このセルへ日付を_x000a_入力してください" sqref="J23:M23" xr:uid="{00000000-0002-0000-0100-00000A000000}"/>
    <dataValidation imeMode="off" allowBlank="1" showInputMessage="1" showErrorMessage="1" sqref="AB23:AF25" xr:uid="{00000000-0002-0000-0100-00000B000000}"/>
    <dataValidation imeMode="hiragana" allowBlank="1" showInputMessage="1" showErrorMessage="1" promptTitle="セル内改行　　　　." prompt="[ Alt ] + [ Enter ]" sqref="F19:AG19" xr:uid="{00000000-0002-0000-0100-00000C000000}"/>
    <dataValidation imeMode="off" allowBlank="1" showInputMessage="1" showErrorMessage="1" promptTitle="体験者数の入力" prompt="数字を_x000a_入力してください" sqref="T22:W22 AC22:AF22" xr:uid="{00000000-0002-0000-0100-00000D000000}"/>
    <dataValidation imeMode="off" allowBlank="1" showInputMessage="1" showErrorMessage="1" promptTitle="クラス数の入力" prompt="数字を_x000a_入力してください" sqref="O22:S22" xr:uid="{00000000-0002-0000-0100-00000E000000}"/>
    <dataValidation type="list" imeMode="hiragana" allowBlank="1" showInputMessage="1" promptTitle="学年の選択" prompt="数字の_x000a_直接入力可" sqref="J22:N22" xr:uid="{00000000-0002-0000-0100-00000F000000}">
      <formula1>"4,5,6,1,2,3,全学年"</formula1>
    </dataValidation>
    <dataValidation type="textLength" imeMode="off" allowBlank="1" showInputMessage="1" errorTitle="ハイフンは不要です" error="市外局番、090などは入力します" promptTitle="FAX番号の表示" prompt="入力する場合は_x000a_市外局番を入力_x000a_ハイフンは不要です" sqref="X15:AG15" xr:uid="{00000000-0002-0000-0100-000010000000}">
      <formula1>9</formula1>
      <formula2>10</formula2>
    </dataValidation>
    <dataValidation type="list" imeMode="hiragana" allowBlank="1" showInputMessage="1" promptTitle="体験の種類の選択" prompt="リストから選択してください_x000a_リストにない場合は_x000a_直接入力してください" sqref="G16:AG17" xr:uid="{00000000-0002-0000-0100-000011000000}">
      <formula1>EXP</formula1>
    </dataValidation>
    <dataValidation type="textLength" imeMode="off" allowBlank="1" showInputMessage="1" errorTitle="ハイフンは不要です" error="市外局番、090などは入力します" promptTitle="電話番号の表示" prompt="入力する場合は_x000a_市外局番、090など_x000a_を入力してください_x000a_ハイフンは不要です" sqref="X14:AG14" xr:uid="{00000000-0002-0000-0100-000012000000}">
      <formula1>9</formula1>
      <formula2>10</formula2>
    </dataValidation>
    <dataValidation imeMode="hiragana" allowBlank="1" showInputMessage="1" showErrorMessage="1" promptTitle="住所の表示　　　." prompt="未登録の場合は_x000a_直接入力してください" sqref="W12:AG13" xr:uid="{00000000-0002-0000-0100-000013000000}"/>
    <dataValidation imeMode="off" allowBlank="1" showInputMessage="1" showErrorMessage="1" promptTitle="郵便番号の表示" prompt="未登録の場合は_x000a_直接入力してください_x000a_ハイフンは不要です" sqref="X11:AG11" xr:uid="{00000000-0002-0000-0100-000014000000}"/>
    <dataValidation imeMode="hiragana" allowBlank="1" showInputMessage="1" showErrorMessage="1" promptTitle="ふりがなの表示" prompt="変更する場合は_x000a_直接入力_x000a_してください" sqref="F11:Q12" xr:uid="{00000000-0002-0000-0100-000015000000}"/>
    <dataValidation type="list" imeMode="hiragana" allowBlank="1" showInputMessage="1" promptTitle="依頼団体の選択、または入力" prompt="学校名などはリストから選択、_x000a_リストにない場合は_x000a_直接入力してください" sqref="G10:AG10" xr:uid="{00000000-0002-0000-0100-000016000000}">
      <formula1>SCHOOL</formula1>
    </dataValidation>
    <dataValidation imeMode="hiragana" allowBlank="1" showInputMessage="1" showErrorMessage="1" promptTitle="受付者の入力" prompt="直接入力_x000a_してください" sqref="AA7:AG7" xr:uid="{00000000-0002-0000-0100-000017000000}"/>
    <dataValidation imeMode="off" allowBlank="1" showInputMessage="1" showErrorMessage="1" promptTitle="受付日の入力" prompt="今日の日付は_x000a_[ Ctrl ] + [ ； ]" sqref="F7:U7" xr:uid="{00000000-0002-0000-0100-000018000000}"/>
    <dataValidation imeMode="hiragana" allowBlank="1" showInputMessage="1" showErrorMessage="1" sqref="F13:Q15" xr:uid="{00000000-0002-0000-0100-000019000000}"/>
  </dataValidations>
  <pageMargins left="0.43307086614173229" right="0.19685039370078741" top="0.31496062992125984" bottom="0.31496062992125984"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S61"/>
  <sheetViews>
    <sheetView workbookViewId="0">
      <pane xSplit="1" ySplit="1" topLeftCell="B2" activePane="bottomRight" state="frozen"/>
      <selection pane="topRight" activeCell="B1" sqref="B1"/>
      <selection pane="bottomLeft" activeCell="A2" sqref="A2"/>
      <selection pane="bottomRight" activeCell="F29" sqref="F29"/>
    </sheetView>
  </sheetViews>
  <sheetFormatPr defaultColWidth="0" defaultRowHeight="13.5" x14ac:dyDescent="0.15"/>
  <cols>
    <col min="1" max="1" width="16.625" customWidth="1"/>
    <col min="2" max="3" width="14.625" customWidth="1"/>
    <col min="4" max="4" width="9.625" customWidth="1"/>
    <col min="5" max="5" width="19.375" customWidth="1"/>
    <col min="6" max="6" width="16.625" customWidth="1"/>
    <col min="7" max="7" width="32.625" customWidth="1"/>
    <col min="8" max="8" width="1.625" customWidth="1"/>
    <col min="9" max="18" width="18.625" hidden="1" customWidth="1"/>
    <col min="19" max="19" width="1.625" customWidth="1"/>
    <col min="20" max="16384" width="9" hidden="1"/>
  </cols>
  <sheetData>
    <row r="1" spans="1:18" x14ac:dyDescent="0.15">
      <c r="A1" s="10" t="s">
        <v>41</v>
      </c>
      <c r="B1" s="10" t="s">
        <v>42</v>
      </c>
      <c r="C1" s="10" t="s">
        <v>43</v>
      </c>
      <c r="D1" s="10" t="s">
        <v>160</v>
      </c>
      <c r="E1" s="10" t="s">
        <v>161</v>
      </c>
      <c r="F1" s="10" t="s">
        <v>162</v>
      </c>
      <c r="G1" s="20"/>
      <c r="H1" s="11"/>
      <c r="I1" s="12" t="s">
        <v>44</v>
      </c>
      <c r="J1" s="12" t="s">
        <v>45</v>
      </c>
      <c r="K1" s="12" t="s">
        <v>46</v>
      </c>
      <c r="L1" s="12" t="s">
        <v>47</v>
      </c>
      <c r="M1" s="12" t="s">
        <v>48</v>
      </c>
      <c r="N1" s="12" t="s">
        <v>49</v>
      </c>
      <c r="O1" s="12" t="s">
        <v>50</v>
      </c>
      <c r="P1" s="12" t="s">
        <v>51</v>
      </c>
      <c r="Q1" s="12" t="s">
        <v>52</v>
      </c>
      <c r="R1" s="12" t="s">
        <v>53</v>
      </c>
    </row>
    <row r="2" spans="1:18" x14ac:dyDescent="0.15">
      <c r="A2" s="13" t="s">
        <v>54</v>
      </c>
      <c r="B2" s="22">
        <v>489852362</v>
      </c>
      <c r="C2" s="23">
        <v>489852361</v>
      </c>
      <c r="D2" s="12" t="str">
        <f>ASC(PHONETIC(E2))</f>
        <v>343-0825</v>
      </c>
      <c r="E2" s="15" t="s">
        <v>182</v>
      </c>
      <c r="F2" s="21" t="s">
        <v>183</v>
      </c>
      <c r="G2" s="26" t="str">
        <f>IFERROR(RIGHT(E2,LEN(E2)-3)&amp;F2,"")</f>
        <v>越谷市大成町2-1</v>
      </c>
      <c r="I2" s="14" t="s">
        <v>55</v>
      </c>
      <c r="J2" s="14" t="s">
        <v>56</v>
      </c>
      <c r="K2" s="14" t="s">
        <v>57</v>
      </c>
      <c r="L2" s="14" t="s">
        <v>58</v>
      </c>
      <c r="M2" s="14" t="s">
        <v>59</v>
      </c>
      <c r="N2" s="14"/>
      <c r="O2" s="14" t="s">
        <v>60</v>
      </c>
      <c r="P2" s="14"/>
      <c r="Q2" s="14"/>
      <c r="R2" s="14"/>
    </row>
    <row r="3" spans="1:18" x14ac:dyDescent="0.15">
      <c r="A3" s="15" t="s">
        <v>61</v>
      </c>
      <c r="B3" s="24">
        <v>489748522</v>
      </c>
      <c r="C3" s="25">
        <v>489748521</v>
      </c>
      <c r="D3" s="12" t="str">
        <f t="shared" ref="D3:D61" si="0">ASC(PHONETIC(E3))</f>
        <v>343-0025</v>
      </c>
      <c r="E3" s="15" t="s">
        <v>168</v>
      </c>
      <c r="F3" s="21" t="s">
        <v>169</v>
      </c>
      <c r="G3" s="26" t="str">
        <f t="shared" ref="G3:G60" si="1">IFERROR(RIGHT(E3,LEN(E3)-3)&amp;F3,"")</f>
        <v>越谷市大沢2-13-21</v>
      </c>
      <c r="I3" s="14" t="s">
        <v>56</v>
      </c>
      <c r="J3" s="14" t="s">
        <v>62</v>
      </c>
      <c r="K3" s="14" t="s">
        <v>56</v>
      </c>
      <c r="L3" s="14" t="s">
        <v>63</v>
      </c>
      <c r="M3" s="14"/>
      <c r="N3" s="14"/>
      <c r="O3" s="14" t="s">
        <v>64</v>
      </c>
      <c r="P3" s="14"/>
      <c r="Q3" s="14"/>
      <c r="R3" s="14"/>
    </row>
    <row r="4" spans="1:18" x14ac:dyDescent="0.15">
      <c r="A4" s="15" t="s">
        <v>65</v>
      </c>
      <c r="B4" s="24">
        <v>489764384</v>
      </c>
      <c r="C4" s="25">
        <v>489764497</v>
      </c>
      <c r="D4" s="12" t="str">
        <f t="shared" si="0"/>
        <v>343-0021</v>
      </c>
      <c r="E4" s="15" t="s">
        <v>193</v>
      </c>
      <c r="F4" s="21" t="s">
        <v>194</v>
      </c>
      <c r="G4" s="26" t="str">
        <f t="shared" si="1"/>
        <v>越谷市大林580</v>
      </c>
      <c r="I4" s="14" t="s">
        <v>62</v>
      </c>
      <c r="J4" s="14" t="s">
        <v>66</v>
      </c>
      <c r="K4" s="14" t="s">
        <v>62</v>
      </c>
      <c r="L4" s="14" t="s">
        <v>67</v>
      </c>
      <c r="M4" s="14"/>
      <c r="N4" s="14"/>
      <c r="O4" s="14"/>
      <c r="P4" s="14"/>
      <c r="Q4" s="14"/>
      <c r="R4" s="14"/>
    </row>
    <row r="5" spans="1:18" x14ac:dyDescent="0.15">
      <c r="A5" s="15" t="s">
        <v>68</v>
      </c>
      <c r="B5" s="24">
        <v>489747756</v>
      </c>
      <c r="C5" s="25">
        <v>489747755</v>
      </c>
      <c r="D5" s="12" t="str">
        <f t="shared" si="0"/>
        <v>343-0034</v>
      </c>
      <c r="E5" s="15" t="s">
        <v>174</v>
      </c>
      <c r="F5" s="21" t="s">
        <v>175</v>
      </c>
      <c r="G5" s="26" t="str">
        <f t="shared" si="1"/>
        <v>越谷市大竹147</v>
      </c>
      <c r="I5" s="14" t="s">
        <v>66</v>
      </c>
      <c r="J5" s="14" t="s">
        <v>69</v>
      </c>
      <c r="K5" s="14" t="s">
        <v>66</v>
      </c>
      <c r="L5" s="14" t="s">
        <v>70</v>
      </c>
      <c r="M5" s="14"/>
      <c r="N5" s="14"/>
      <c r="O5" s="14"/>
      <c r="P5" s="14"/>
      <c r="Q5" s="14"/>
      <c r="R5" s="14"/>
    </row>
    <row r="6" spans="1:18" x14ac:dyDescent="0.15">
      <c r="A6" s="15" t="s">
        <v>71</v>
      </c>
      <c r="B6" s="24">
        <v>489753211</v>
      </c>
      <c r="C6" s="25">
        <v>489753212</v>
      </c>
      <c r="D6" s="12" t="str">
        <f t="shared" si="0"/>
        <v>343-0032</v>
      </c>
      <c r="E6" s="15" t="s">
        <v>195</v>
      </c>
      <c r="F6" s="21" t="s">
        <v>196</v>
      </c>
      <c r="G6" s="26" t="str">
        <f t="shared" si="1"/>
        <v>越谷市袋山515</v>
      </c>
      <c r="I6" s="14" t="s">
        <v>72</v>
      </c>
      <c r="J6" s="14" t="s">
        <v>73</v>
      </c>
      <c r="K6" s="14" t="s">
        <v>72</v>
      </c>
      <c r="L6" s="14" t="s">
        <v>74</v>
      </c>
      <c r="M6" s="14"/>
      <c r="N6" s="14"/>
      <c r="O6" s="14"/>
      <c r="P6" s="14"/>
      <c r="Q6" s="14"/>
      <c r="R6" s="14"/>
    </row>
    <row r="7" spans="1:18" x14ac:dyDescent="0.15">
      <c r="A7" s="15" t="s">
        <v>75</v>
      </c>
      <c r="B7" s="24">
        <v>489754918</v>
      </c>
      <c r="C7" s="25">
        <v>489754590</v>
      </c>
      <c r="D7" s="12" t="str">
        <f t="shared" si="0"/>
        <v>343-0032</v>
      </c>
      <c r="E7" s="15" t="s">
        <v>195</v>
      </c>
      <c r="F7" s="21" t="s">
        <v>201</v>
      </c>
      <c r="G7" s="26" t="str">
        <f t="shared" si="1"/>
        <v>越谷市袋山1750</v>
      </c>
      <c r="I7" s="14" t="s">
        <v>76</v>
      </c>
      <c r="J7" s="14" t="s">
        <v>77</v>
      </c>
      <c r="K7" s="14"/>
      <c r="L7" s="14"/>
      <c r="M7" s="14"/>
      <c r="N7" s="14"/>
      <c r="O7" s="14"/>
      <c r="P7" s="14"/>
      <c r="Q7" s="14"/>
      <c r="R7" s="14"/>
    </row>
    <row r="8" spans="1:18" x14ac:dyDescent="0.15">
      <c r="A8" s="15" t="s">
        <v>78</v>
      </c>
      <c r="B8" s="24">
        <v>489853382</v>
      </c>
      <c r="C8" s="25">
        <v>489853381</v>
      </c>
      <c r="D8" s="12" t="str">
        <f t="shared" si="0"/>
        <v>343-0844</v>
      </c>
      <c r="E8" s="15" t="s">
        <v>205</v>
      </c>
      <c r="F8" s="21" t="s">
        <v>206</v>
      </c>
      <c r="G8" s="26" t="str">
        <f t="shared" si="1"/>
        <v>越谷市大間野町2-115</v>
      </c>
      <c r="I8" s="14" t="s">
        <v>79</v>
      </c>
      <c r="J8" s="14" t="s">
        <v>80</v>
      </c>
      <c r="K8" s="14"/>
      <c r="L8" s="14"/>
      <c r="M8" s="14"/>
      <c r="N8" s="14"/>
      <c r="O8" s="14"/>
      <c r="P8" s="14"/>
      <c r="Q8" s="14"/>
      <c r="R8" s="14"/>
    </row>
    <row r="9" spans="1:18" x14ac:dyDescent="0.15">
      <c r="A9" s="15" t="s">
        <v>81</v>
      </c>
      <c r="B9" s="24">
        <v>489765974</v>
      </c>
      <c r="C9" s="25">
        <v>489765878</v>
      </c>
      <c r="D9" s="12" t="str">
        <f t="shared" si="0"/>
        <v>343-0804</v>
      </c>
      <c r="E9" s="15" t="s">
        <v>176</v>
      </c>
      <c r="F9" s="21" t="s">
        <v>177</v>
      </c>
      <c r="G9" s="26" t="str">
        <f t="shared" si="1"/>
        <v>越谷市南荻島902</v>
      </c>
      <c r="I9" s="14" t="s">
        <v>82</v>
      </c>
      <c r="J9" s="14"/>
      <c r="K9" s="14"/>
      <c r="L9" s="14"/>
      <c r="M9" s="14"/>
      <c r="N9" s="14"/>
      <c r="O9" s="14"/>
      <c r="P9" s="14"/>
      <c r="Q9" s="14"/>
      <c r="R9" s="14"/>
    </row>
    <row r="10" spans="1:18" x14ac:dyDescent="0.15">
      <c r="A10" s="15" t="s">
        <v>83</v>
      </c>
      <c r="B10" s="24">
        <v>489856612</v>
      </c>
      <c r="C10" s="25">
        <v>489856611</v>
      </c>
      <c r="D10" s="12" t="str">
        <f t="shared" si="0"/>
        <v>343-0842</v>
      </c>
      <c r="E10" s="15" t="s">
        <v>180</v>
      </c>
      <c r="F10" s="21" t="s">
        <v>181</v>
      </c>
      <c r="G10" s="26" t="str">
        <f t="shared" si="1"/>
        <v>越谷市蒲生旭町1-84</v>
      </c>
      <c r="I10" s="12" t="s">
        <v>44</v>
      </c>
      <c r="J10" s="12" t="s">
        <v>45</v>
      </c>
      <c r="K10" s="12" t="s">
        <v>46</v>
      </c>
      <c r="L10" s="12" t="s">
        <v>47</v>
      </c>
      <c r="M10" s="12" t="s">
        <v>48</v>
      </c>
      <c r="N10" s="12" t="s">
        <v>49</v>
      </c>
      <c r="O10" s="12" t="s">
        <v>50</v>
      </c>
      <c r="P10" s="12" t="s">
        <v>51</v>
      </c>
      <c r="Q10" s="12" t="s">
        <v>52</v>
      </c>
      <c r="R10" s="12" t="s">
        <v>53</v>
      </c>
    </row>
    <row r="11" spans="1:18" x14ac:dyDescent="0.15">
      <c r="A11" s="15" t="s">
        <v>84</v>
      </c>
      <c r="B11" s="24">
        <v>489856812</v>
      </c>
      <c r="C11" s="25">
        <v>489856811</v>
      </c>
      <c r="D11" s="12" t="str">
        <f t="shared" si="0"/>
        <v>343-0842</v>
      </c>
      <c r="E11" s="15" t="s">
        <v>180</v>
      </c>
      <c r="F11" s="21" t="s">
        <v>190</v>
      </c>
      <c r="G11" s="26" t="str">
        <f t="shared" si="1"/>
        <v>越谷市蒲生旭町1-75</v>
      </c>
      <c r="I11" s="15" t="s">
        <v>85</v>
      </c>
      <c r="J11" s="15" t="s">
        <v>86</v>
      </c>
      <c r="K11" s="15" t="s">
        <v>86</v>
      </c>
      <c r="L11" s="15" t="s">
        <v>86</v>
      </c>
      <c r="M11" s="15" t="s">
        <v>86</v>
      </c>
      <c r="N11" s="15" t="s">
        <v>86</v>
      </c>
      <c r="O11" s="15" t="s">
        <v>86</v>
      </c>
      <c r="P11" s="15" t="s">
        <v>86</v>
      </c>
      <c r="Q11" s="15" t="s">
        <v>86</v>
      </c>
      <c r="R11" s="15" t="s">
        <v>86</v>
      </c>
    </row>
    <row r="12" spans="1:18" x14ac:dyDescent="0.15">
      <c r="A12" s="15" t="s">
        <v>87</v>
      </c>
      <c r="B12" s="24">
        <v>489858281</v>
      </c>
      <c r="C12" s="25">
        <v>489858282</v>
      </c>
      <c r="D12" s="12" t="str">
        <f t="shared" si="0"/>
        <v>343-0832</v>
      </c>
      <c r="E12" s="15" t="s">
        <v>197</v>
      </c>
      <c r="F12" s="21" t="s">
        <v>198</v>
      </c>
      <c r="G12" s="26" t="str">
        <f t="shared" si="1"/>
        <v>越谷市南町1-8-1</v>
      </c>
      <c r="I12" s="15" t="s">
        <v>88</v>
      </c>
      <c r="J12" s="15" t="s">
        <v>89</v>
      </c>
      <c r="K12" s="15" t="s">
        <v>90</v>
      </c>
      <c r="L12" s="15" t="s">
        <v>91</v>
      </c>
      <c r="M12" s="15" t="s">
        <v>92</v>
      </c>
      <c r="N12" s="15" t="s">
        <v>93</v>
      </c>
      <c r="O12" s="15" t="s">
        <v>94</v>
      </c>
      <c r="P12" s="15" t="s">
        <v>95</v>
      </c>
      <c r="Q12" s="15" t="s">
        <v>96</v>
      </c>
      <c r="R12" s="15"/>
    </row>
    <row r="13" spans="1:18" x14ac:dyDescent="0.15">
      <c r="A13" s="15" t="s">
        <v>97</v>
      </c>
      <c r="B13" s="24">
        <v>489863243</v>
      </c>
      <c r="C13" s="25">
        <v>489863242</v>
      </c>
      <c r="D13" s="12" t="str">
        <f t="shared" si="0"/>
        <v>343-0827</v>
      </c>
      <c r="E13" s="15" t="s">
        <v>186</v>
      </c>
      <c r="F13" s="21" t="s">
        <v>187</v>
      </c>
      <c r="G13" s="26" t="str">
        <f t="shared" si="1"/>
        <v>越谷市川柳町1-471-1</v>
      </c>
      <c r="I13" s="15" t="s">
        <v>90</v>
      </c>
      <c r="J13" s="15" t="s">
        <v>98</v>
      </c>
      <c r="K13" s="15" t="s">
        <v>99</v>
      </c>
      <c r="L13" s="15" t="s">
        <v>100</v>
      </c>
      <c r="M13" s="15" t="s">
        <v>101</v>
      </c>
      <c r="N13" s="15" t="s">
        <v>102</v>
      </c>
      <c r="O13" s="15" t="s">
        <v>103</v>
      </c>
      <c r="P13" s="15" t="s">
        <v>104</v>
      </c>
      <c r="Q13" s="15" t="s">
        <v>101</v>
      </c>
      <c r="R13" s="15"/>
    </row>
    <row r="14" spans="1:18" x14ac:dyDescent="0.15">
      <c r="A14" s="15" t="s">
        <v>105</v>
      </c>
      <c r="B14" s="24">
        <v>489756931</v>
      </c>
      <c r="C14" s="25">
        <v>489756932</v>
      </c>
      <c r="D14" s="12" t="str">
        <f t="shared" si="0"/>
        <v>343-0026</v>
      </c>
      <c r="E14" s="15" t="s">
        <v>199</v>
      </c>
      <c r="F14" s="21" t="s">
        <v>200</v>
      </c>
      <c r="G14" s="26" t="str">
        <f t="shared" si="1"/>
        <v>越谷市北越谷3-10-38</v>
      </c>
      <c r="I14" s="15" t="s">
        <v>106</v>
      </c>
      <c r="J14" s="15" t="s">
        <v>101</v>
      </c>
      <c r="K14" s="15" t="s">
        <v>107</v>
      </c>
      <c r="L14" s="15" t="s">
        <v>108</v>
      </c>
      <c r="M14" s="15" t="s">
        <v>109</v>
      </c>
      <c r="N14" s="15" t="s">
        <v>110</v>
      </c>
      <c r="O14" s="15" t="s">
        <v>101</v>
      </c>
      <c r="P14" s="15" t="s">
        <v>111</v>
      </c>
      <c r="Q14" s="15" t="s">
        <v>109</v>
      </c>
      <c r="R14" s="15"/>
    </row>
    <row r="15" spans="1:18" x14ac:dyDescent="0.15">
      <c r="A15" s="15" t="s">
        <v>112</v>
      </c>
      <c r="B15" s="24">
        <v>489630180</v>
      </c>
      <c r="C15" s="25">
        <v>489630189</v>
      </c>
      <c r="D15" s="12" t="str">
        <f t="shared" si="0"/>
        <v>343-0817</v>
      </c>
      <c r="E15" s="15" t="s">
        <v>166</v>
      </c>
      <c r="F15" s="21" t="s">
        <v>167</v>
      </c>
      <c r="G15" s="26" t="str">
        <f t="shared" si="1"/>
        <v>越谷市中町1-41</v>
      </c>
      <c r="I15" s="15" t="s">
        <v>107</v>
      </c>
      <c r="J15" s="15" t="s">
        <v>113</v>
      </c>
      <c r="K15" s="15" t="s">
        <v>114</v>
      </c>
      <c r="L15" s="15" t="s">
        <v>115</v>
      </c>
      <c r="M15" s="15"/>
      <c r="N15" s="15" t="s">
        <v>116</v>
      </c>
      <c r="O15" s="15" t="s">
        <v>109</v>
      </c>
      <c r="P15" s="15" t="s">
        <v>117</v>
      </c>
      <c r="Q15" s="15"/>
      <c r="R15" s="15"/>
    </row>
    <row r="16" spans="1:18" x14ac:dyDescent="0.15">
      <c r="A16" s="15" t="s">
        <v>118</v>
      </c>
      <c r="B16" s="24">
        <v>489773454</v>
      </c>
      <c r="C16" s="25">
        <v>489773453</v>
      </c>
      <c r="D16" s="12" t="str">
        <f t="shared" si="0"/>
        <v>343-0022</v>
      </c>
      <c r="E16" s="15" t="s">
        <v>211</v>
      </c>
      <c r="F16" s="21" t="s">
        <v>212</v>
      </c>
      <c r="G16" s="26" t="str">
        <f t="shared" si="1"/>
        <v>越谷市東大沢2-1-1</v>
      </c>
      <c r="I16" s="15" t="s">
        <v>119</v>
      </c>
      <c r="J16" s="15" t="s">
        <v>109</v>
      </c>
      <c r="K16" s="15" t="s">
        <v>109</v>
      </c>
      <c r="L16" s="15" t="s">
        <v>120</v>
      </c>
      <c r="M16" s="15"/>
      <c r="N16" s="15" t="s">
        <v>101</v>
      </c>
      <c r="O16" s="15"/>
      <c r="P16" s="15" t="s">
        <v>101</v>
      </c>
      <c r="Q16" s="15"/>
      <c r="R16" s="15"/>
    </row>
    <row r="17" spans="1:18" x14ac:dyDescent="0.15">
      <c r="A17" s="15" t="s">
        <v>121</v>
      </c>
      <c r="B17" s="24">
        <v>489745397</v>
      </c>
      <c r="C17" s="25">
        <v>489745211</v>
      </c>
      <c r="D17" s="12" t="str">
        <f t="shared" si="0"/>
        <v>343-0044</v>
      </c>
      <c r="E17" s="15" t="s">
        <v>172</v>
      </c>
      <c r="F17" s="21" t="s">
        <v>173</v>
      </c>
      <c r="G17" s="26" t="str">
        <f t="shared" si="1"/>
        <v>越谷市大泊1140</v>
      </c>
      <c r="I17" s="15" t="s">
        <v>109</v>
      </c>
      <c r="J17" s="15" t="s">
        <v>122</v>
      </c>
      <c r="K17" s="15" t="s">
        <v>123</v>
      </c>
      <c r="L17" s="15" t="s">
        <v>101</v>
      </c>
      <c r="M17" s="15"/>
      <c r="N17" s="15" t="s">
        <v>109</v>
      </c>
      <c r="O17" s="15"/>
      <c r="P17" s="15" t="s">
        <v>109</v>
      </c>
      <c r="Q17" s="15"/>
      <c r="R17" s="15"/>
    </row>
    <row r="18" spans="1:18" x14ac:dyDescent="0.15">
      <c r="A18" s="15" t="s">
        <v>124</v>
      </c>
      <c r="B18" s="24">
        <v>489766614</v>
      </c>
      <c r="C18" s="25">
        <v>489766613</v>
      </c>
      <c r="D18" s="12" t="str">
        <f t="shared" si="0"/>
        <v>343-0045</v>
      </c>
      <c r="E18" s="15" t="s">
        <v>216</v>
      </c>
      <c r="F18" s="21" t="s">
        <v>217</v>
      </c>
      <c r="G18" s="26" t="str">
        <f t="shared" si="1"/>
        <v>越谷市下間久里226</v>
      </c>
      <c r="I18" s="15" t="s">
        <v>125</v>
      </c>
      <c r="J18" s="15" t="s">
        <v>126</v>
      </c>
      <c r="K18" s="15" t="s">
        <v>127</v>
      </c>
      <c r="L18" s="15" t="s">
        <v>109</v>
      </c>
      <c r="M18" s="15"/>
      <c r="N18" s="15"/>
      <c r="O18" s="15"/>
      <c r="P18" s="15"/>
      <c r="Q18" s="15"/>
      <c r="R18" s="15"/>
    </row>
    <row r="19" spans="1:18" x14ac:dyDescent="0.15">
      <c r="A19" s="15" t="s">
        <v>128</v>
      </c>
      <c r="B19" s="24">
        <v>489603000</v>
      </c>
      <c r="C19" s="25">
        <v>489603001</v>
      </c>
      <c r="D19" s="12" t="str">
        <f t="shared" si="0"/>
        <v>343-0011</v>
      </c>
      <c r="E19" s="15" t="s">
        <v>184</v>
      </c>
      <c r="F19" s="21" t="s">
        <v>220</v>
      </c>
      <c r="G19" s="26" t="str">
        <f t="shared" si="1"/>
        <v>越谷市増林6066</v>
      </c>
      <c r="I19" s="15"/>
      <c r="J19" s="15" t="s">
        <v>129</v>
      </c>
      <c r="K19" s="15" t="s">
        <v>125</v>
      </c>
      <c r="L19" s="15"/>
      <c r="M19" s="15"/>
      <c r="N19" s="15"/>
      <c r="O19" s="15"/>
      <c r="P19" s="15"/>
      <c r="Q19" s="15"/>
      <c r="R19" s="15"/>
    </row>
    <row r="20" spans="1:18" x14ac:dyDescent="0.15">
      <c r="A20" s="15" t="s">
        <v>130</v>
      </c>
      <c r="B20" s="24">
        <v>489761001</v>
      </c>
      <c r="C20" s="25">
        <v>489761000</v>
      </c>
      <c r="D20" s="12" t="str">
        <f t="shared" si="0"/>
        <v>343-0041</v>
      </c>
      <c r="E20" s="15" t="s">
        <v>214</v>
      </c>
      <c r="F20" s="21" t="s">
        <v>215</v>
      </c>
      <c r="G20" s="26" t="str">
        <f t="shared" si="1"/>
        <v>越谷市千間台西5-4</v>
      </c>
      <c r="I20" s="15"/>
      <c r="J20" s="15"/>
      <c r="K20" s="15"/>
      <c r="L20" s="15"/>
      <c r="M20" s="15"/>
      <c r="N20" s="15"/>
      <c r="O20" s="15"/>
      <c r="P20" s="15"/>
      <c r="Q20" s="15"/>
      <c r="R20" s="15"/>
    </row>
    <row r="21" spans="1:18" x14ac:dyDescent="0.15">
      <c r="A21" s="15" t="s">
        <v>131</v>
      </c>
      <c r="B21" s="24">
        <v>489622029</v>
      </c>
      <c r="C21" s="25">
        <v>489622030</v>
      </c>
      <c r="D21" s="12" t="str">
        <f t="shared" si="0"/>
        <v>343-0856</v>
      </c>
      <c r="E21" s="15" t="s">
        <v>178</v>
      </c>
      <c r="F21" s="21" t="s">
        <v>179</v>
      </c>
      <c r="G21" s="26" t="str">
        <f t="shared" si="1"/>
        <v>越谷市谷中町2-69</v>
      </c>
    </row>
    <row r="22" spans="1:18" x14ac:dyDescent="0.15">
      <c r="A22" s="15" t="s">
        <v>132</v>
      </c>
      <c r="B22" s="24">
        <v>489746779</v>
      </c>
      <c r="C22" s="25">
        <v>489746733</v>
      </c>
      <c r="D22" s="12" t="str">
        <f t="shared" si="0"/>
        <v>343-0006</v>
      </c>
      <c r="E22" s="15" t="s">
        <v>170</v>
      </c>
      <c r="F22" s="21" t="s">
        <v>171</v>
      </c>
      <c r="G22" s="26" t="str">
        <f t="shared" si="1"/>
        <v>越谷市北川崎178</v>
      </c>
    </row>
    <row r="23" spans="1:18" x14ac:dyDescent="0.15">
      <c r="A23" s="15" t="s">
        <v>133</v>
      </c>
      <c r="B23" s="24">
        <v>489652275</v>
      </c>
      <c r="C23" s="25">
        <v>489652274</v>
      </c>
      <c r="D23" s="12" t="str">
        <f t="shared" si="0"/>
        <v>343-0822</v>
      </c>
      <c r="E23" s="15" t="s">
        <v>209</v>
      </c>
      <c r="F23" s="21" t="s">
        <v>210</v>
      </c>
      <c r="G23" s="26" t="str">
        <f t="shared" si="1"/>
        <v>越谷市西方2-12-1</v>
      </c>
    </row>
    <row r="24" spans="1:18" x14ac:dyDescent="0.15">
      <c r="A24" s="15" t="s">
        <v>134</v>
      </c>
      <c r="B24" s="24">
        <v>489667273</v>
      </c>
      <c r="C24" s="25">
        <v>489667272</v>
      </c>
      <c r="D24" s="12" t="str">
        <f t="shared" si="0"/>
        <v>343-0015</v>
      </c>
      <c r="E24" s="15" t="s">
        <v>218</v>
      </c>
      <c r="F24" s="21" t="s">
        <v>219</v>
      </c>
      <c r="G24" s="26" t="str">
        <f t="shared" si="1"/>
        <v>越谷市花田4-14-1</v>
      </c>
    </row>
    <row r="25" spans="1:18" x14ac:dyDescent="0.15">
      <c r="A25" s="15" t="s">
        <v>135</v>
      </c>
      <c r="B25" s="24">
        <v>489640675</v>
      </c>
      <c r="C25" s="25">
        <v>489640668</v>
      </c>
      <c r="D25" s="12" t="str">
        <f t="shared" si="0"/>
        <v>343-0023</v>
      </c>
      <c r="E25" s="15" t="s">
        <v>191</v>
      </c>
      <c r="F25" s="21" t="s">
        <v>192</v>
      </c>
      <c r="G25" s="26" t="str">
        <f t="shared" si="1"/>
        <v>越谷市東越谷6-1040</v>
      </c>
      <c r="I25" s="17"/>
    </row>
    <row r="26" spans="1:18" x14ac:dyDescent="0.15">
      <c r="A26" s="15" t="s">
        <v>136</v>
      </c>
      <c r="B26" s="24">
        <v>489761586</v>
      </c>
      <c r="C26" s="25">
        <v>489761585</v>
      </c>
      <c r="D26" s="12" t="str">
        <f t="shared" si="0"/>
        <v>343-0002</v>
      </c>
      <c r="E26" s="15" t="s">
        <v>202</v>
      </c>
      <c r="F26" s="21" t="s">
        <v>203</v>
      </c>
      <c r="G26" s="26" t="str">
        <f t="shared" si="1"/>
        <v>越谷市平方2784</v>
      </c>
      <c r="I26" s="18"/>
    </row>
    <row r="27" spans="1:18" x14ac:dyDescent="0.15">
      <c r="A27" s="15" t="s">
        <v>137</v>
      </c>
      <c r="B27" s="24">
        <v>489622740</v>
      </c>
      <c r="C27" s="25">
        <v>489622780</v>
      </c>
      <c r="D27" s="12" t="str">
        <f t="shared" si="0"/>
        <v>343-0011</v>
      </c>
      <c r="E27" s="15" t="s">
        <v>184</v>
      </c>
      <c r="F27" s="21" t="s">
        <v>185</v>
      </c>
      <c r="G27" s="26" t="str">
        <f t="shared" si="1"/>
        <v>越谷市増林2-512</v>
      </c>
    </row>
    <row r="28" spans="1:18" x14ac:dyDescent="0.15">
      <c r="A28" s="15" t="s">
        <v>138</v>
      </c>
      <c r="B28" s="24">
        <v>489885582</v>
      </c>
      <c r="C28" s="25">
        <v>489885581</v>
      </c>
      <c r="D28" s="12" t="str">
        <f t="shared" si="0"/>
        <v>343-0845</v>
      </c>
      <c r="E28" s="15" t="s">
        <v>188</v>
      </c>
      <c r="F28" s="21" t="s">
        <v>189</v>
      </c>
      <c r="G28" s="26" t="str">
        <f t="shared" si="1"/>
        <v>越谷市南越谷4-21-1</v>
      </c>
    </row>
    <row r="29" spans="1:18" x14ac:dyDescent="0.15">
      <c r="A29" s="15" t="s">
        <v>139</v>
      </c>
      <c r="B29" s="24">
        <v>489652273</v>
      </c>
      <c r="C29" s="25">
        <v>489652272</v>
      </c>
      <c r="D29" s="12" t="str">
        <f t="shared" si="0"/>
        <v>343-0806</v>
      </c>
      <c r="E29" s="15" t="s">
        <v>207</v>
      </c>
      <c r="F29" s="21" t="s">
        <v>208</v>
      </c>
      <c r="G29" s="26" t="str">
        <f t="shared" si="1"/>
        <v>越谷市宮本町5-85</v>
      </c>
    </row>
    <row r="30" spans="1:18" x14ac:dyDescent="0.15">
      <c r="A30" s="15" t="s">
        <v>140</v>
      </c>
      <c r="B30" s="24">
        <v>489877560</v>
      </c>
      <c r="C30" s="25">
        <v>489877561</v>
      </c>
      <c r="D30" s="12" t="str">
        <f t="shared" si="0"/>
        <v>343-0827</v>
      </c>
      <c r="E30" s="15" t="s">
        <v>186</v>
      </c>
      <c r="F30" s="21" t="s">
        <v>213</v>
      </c>
      <c r="G30" s="26" t="str">
        <f t="shared" si="1"/>
        <v>越谷市川柳町1-401</v>
      </c>
    </row>
    <row r="31" spans="1:18" x14ac:dyDescent="0.15">
      <c r="A31" s="15" t="s">
        <v>141</v>
      </c>
      <c r="B31" s="24">
        <v>489761588</v>
      </c>
      <c r="C31" s="25">
        <v>489761589</v>
      </c>
      <c r="D31" s="12" t="str">
        <f t="shared" si="0"/>
        <v>343-0006</v>
      </c>
      <c r="E31" s="15" t="s">
        <v>170</v>
      </c>
      <c r="F31" s="21" t="s">
        <v>204</v>
      </c>
      <c r="G31" s="26" t="str">
        <f t="shared" si="1"/>
        <v>越谷市北川崎725</v>
      </c>
    </row>
    <row r="32" spans="1:18" x14ac:dyDescent="0.15">
      <c r="A32" s="15" t="s">
        <v>142</v>
      </c>
      <c r="B32" s="24">
        <v>489755551</v>
      </c>
      <c r="C32" s="25">
        <v>489755641</v>
      </c>
      <c r="D32" s="12" t="str">
        <f t="shared" si="0"/>
        <v>343-0025</v>
      </c>
      <c r="E32" s="15" t="s">
        <v>168</v>
      </c>
      <c r="F32" s="21" t="s">
        <v>233</v>
      </c>
      <c r="G32" s="26" t="str">
        <f t="shared" si="1"/>
        <v>越谷市大沢659-1</v>
      </c>
    </row>
    <row r="33" spans="1:7" x14ac:dyDescent="0.15">
      <c r="A33" s="15" t="s">
        <v>143</v>
      </c>
      <c r="B33" s="24">
        <v>489872111</v>
      </c>
      <c r="C33" s="25">
        <v>489872114</v>
      </c>
      <c r="D33" s="12" t="str">
        <f t="shared" si="0"/>
        <v>343-0823</v>
      </c>
      <c r="E33" s="15" t="s">
        <v>240</v>
      </c>
      <c r="F33" s="21" t="s">
        <v>241</v>
      </c>
      <c r="G33" s="26" t="str">
        <f t="shared" si="1"/>
        <v>越谷市相模町3-165</v>
      </c>
    </row>
    <row r="34" spans="1:7" x14ac:dyDescent="0.15">
      <c r="A34" s="15" t="s">
        <v>144</v>
      </c>
      <c r="B34" s="24">
        <v>489753830</v>
      </c>
      <c r="C34" s="25">
        <v>489753463</v>
      </c>
      <c r="D34" s="12" t="str">
        <f t="shared" si="0"/>
        <v>343-0034</v>
      </c>
      <c r="E34" s="15" t="s">
        <v>174</v>
      </c>
      <c r="F34" s="21" t="s">
        <v>237</v>
      </c>
      <c r="G34" s="26" t="str">
        <f t="shared" si="1"/>
        <v>越谷市大竹236</v>
      </c>
    </row>
    <row r="35" spans="1:7" x14ac:dyDescent="0.15">
      <c r="A35" s="15" t="s">
        <v>145</v>
      </c>
      <c r="B35" s="24">
        <v>489751009</v>
      </c>
      <c r="C35" s="25">
        <v>489751487</v>
      </c>
      <c r="D35" s="12" t="str">
        <f t="shared" si="0"/>
        <v>343-0032</v>
      </c>
      <c r="E35" s="15" t="s">
        <v>195</v>
      </c>
      <c r="F35" s="21" t="s">
        <v>227</v>
      </c>
      <c r="G35" s="26" t="str">
        <f t="shared" si="1"/>
        <v>越谷市袋山870</v>
      </c>
    </row>
    <row r="36" spans="1:7" x14ac:dyDescent="0.15">
      <c r="A36" s="15" t="s">
        <v>146</v>
      </c>
      <c r="B36" s="24">
        <v>489877940</v>
      </c>
      <c r="C36" s="25">
        <v>489877943</v>
      </c>
      <c r="D36" s="12" t="str">
        <f t="shared" si="0"/>
        <v>343-0827</v>
      </c>
      <c r="E36" s="15" t="s">
        <v>186</v>
      </c>
      <c r="F36" s="21" t="s">
        <v>234</v>
      </c>
      <c r="G36" s="26" t="str">
        <f t="shared" si="1"/>
        <v>越谷市川柳町1-498</v>
      </c>
    </row>
    <row r="37" spans="1:7" x14ac:dyDescent="0.15">
      <c r="A37" s="15" t="s">
        <v>147</v>
      </c>
      <c r="B37" s="24">
        <v>489766615</v>
      </c>
      <c r="C37" s="25">
        <v>489766534</v>
      </c>
      <c r="D37" s="12" t="str">
        <f t="shared" si="0"/>
        <v>343-0008</v>
      </c>
      <c r="E37" s="15" t="s">
        <v>238</v>
      </c>
      <c r="F37" s="21" t="s">
        <v>239</v>
      </c>
      <c r="G37" s="26" t="str">
        <f t="shared" si="1"/>
        <v>越谷市大吉435</v>
      </c>
    </row>
    <row r="38" spans="1:7" x14ac:dyDescent="0.15">
      <c r="A38" s="15" t="s">
        <v>148</v>
      </c>
      <c r="B38" s="24">
        <v>489778778</v>
      </c>
      <c r="C38" s="25">
        <v>489778926</v>
      </c>
      <c r="D38" s="12" t="str">
        <f t="shared" si="0"/>
        <v>343-0036</v>
      </c>
      <c r="E38" s="15" t="s">
        <v>242</v>
      </c>
      <c r="F38" s="21" t="s">
        <v>243</v>
      </c>
      <c r="G38" s="26" t="str">
        <f t="shared" si="1"/>
        <v>越谷市三野宮1141</v>
      </c>
    </row>
    <row r="39" spans="1:7" x14ac:dyDescent="0.15">
      <c r="A39" s="15" t="s">
        <v>149</v>
      </c>
      <c r="B39" s="24">
        <v>489629180</v>
      </c>
      <c r="C39" s="25">
        <v>489629158</v>
      </c>
      <c r="D39" s="12" t="str">
        <f t="shared" si="0"/>
        <v>343-0014</v>
      </c>
      <c r="E39" s="15" t="s">
        <v>221</v>
      </c>
      <c r="F39" s="21" t="s">
        <v>222</v>
      </c>
      <c r="G39" s="26" t="str">
        <f t="shared" si="1"/>
        <v>越谷市宮前1-18-1</v>
      </c>
    </row>
    <row r="40" spans="1:7" x14ac:dyDescent="0.15">
      <c r="A40" s="15" t="s">
        <v>150</v>
      </c>
      <c r="B40" s="24">
        <v>489765868</v>
      </c>
      <c r="C40" s="25">
        <v>489765748</v>
      </c>
      <c r="D40" s="12" t="str">
        <f t="shared" si="0"/>
        <v>343-0805</v>
      </c>
      <c r="E40" s="15" t="s">
        <v>224</v>
      </c>
      <c r="F40" s="21" t="s">
        <v>225</v>
      </c>
      <c r="G40" s="26" t="str">
        <f t="shared" si="1"/>
        <v>越谷市神明町2-385</v>
      </c>
    </row>
    <row r="41" spans="1:7" x14ac:dyDescent="0.15">
      <c r="A41" s="15" t="s">
        <v>151</v>
      </c>
      <c r="B41" s="24">
        <v>489622366</v>
      </c>
      <c r="C41" s="25">
        <v>489622737</v>
      </c>
      <c r="D41" s="12" t="str">
        <f t="shared" si="0"/>
        <v>343-0023</v>
      </c>
      <c r="E41" s="15" t="s">
        <v>191</v>
      </c>
      <c r="F41" s="21" t="s">
        <v>223</v>
      </c>
      <c r="G41" s="26" t="str">
        <f t="shared" si="1"/>
        <v>越谷市東越谷9-3160</v>
      </c>
    </row>
    <row r="42" spans="1:7" x14ac:dyDescent="0.15">
      <c r="A42" s="15" t="s">
        <v>152</v>
      </c>
      <c r="B42" s="24">
        <v>489773451</v>
      </c>
      <c r="C42" s="25">
        <v>489773469</v>
      </c>
      <c r="D42" s="12" t="str">
        <f t="shared" si="0"/>
        <v>343-0002</v>
      </c>
      <c r="E42" s="15" t="s">
        <v>202</v>
      </c>
      <c r="F42" s="21" t="s">
        <v>235</v>
      </c>
      <c r="G42" s="26" t="str">
        <f t="shared" si="1"/>
        <v>越谷市平方2115</v>
      </c>
    </row>
    <row r="43" spans="1:7" x14ac:dyDescent="0.15">
      <c r="A43" s="15" t="s">
        <v>153</v>
      </c>
      <c r="B43" s="24">
        <v>489660317</v>
      </c>
      <c r="C43" s="25">
        <v>489660836</v>
      </c>
      <c r="D43" s="12" t="s">
        <v>228</v>
      </c>
      <c r="E43" s="15" t="s">
        <v>229</v>
      </c>
      <c r="F43" s="21" t="s">
        <v>230</v>
      </c>
      <c r="G43" s="26" t="str">
        <f t="shared" si="1"/>
        <v>越谷市新越谷1-85</v>
      </c>
    </row>
    <row r="44" spans="1:7" x14ac:dyDescent="0.15">
      <c r="A44" s="15" t="s">
        <v>154</v>
      </c>
      <c r="B44" s="24">
        <v>489754591</v>
      </c>
      <c r="C44" s="24">
        <v>489754658</v>
      </c>
      <c r="D44" s="12" t="str">
        <f t="shared" si="0"/>
        <v>343-0004</v>
      </c>
      <c r="E44" s="15" t="s">
        <v>231</v>
      </c>
      <c r="F44" s="21" t="s">
        <v>232</v>
      </c>
      <c r="G44" s="26" t="str">
        <f t="shared" si="1"/>
        <v>越谷市大松450</v>
      </c>
    </row>
    <row r="45" spans="1:7" x14ac:dyDescent="0.15">
      <c r="A45" s="15" t="s">
        <v>155</v>
      </c>
      <c r="B45" s="24">
        <v>489861031</v>
      </c>
      <c r="C45" s="24">
        <v>489861035</v>
      </c>
      <c r="D45" s="12" t="str">
        <f t="shared" si="0"/>
        <v>343-0827</v>
      </c>
      <c r="E45" s="15" t="s">
        <v>186</v>
      </c>
      <c r="F45" s="21" t="s">
        <v>226</v>
      </c>
      <c r="G45" s="26" t="str">
        <f t="shared" si="1"/>
        <v>越谷市川柳町1-198</v>
      </c>
    </row>
    <row r="46" spans="1:7" x14ac:dyDescent="0.15">
      <c r="A46" s="15" t="s">
        <v>156</v>
      </c>
      <c r="B46" s="24">
        <v>489879651</v>
      </c>
      <c r="C46" s="24">
        <v>489879653</v>
      </c>
      <c r="D46" s="12" t="str">
        <f t="shared" si="0"/>
        <v>343-0844</v>
      </c>
      <c r="E46" s="15" t="s">
        <v>205</v>
      </c>
      <c r="F46" s="21" t="s">
        <v>236</v>
      </c>
      <c r="G46" s="26" t="str">
        <f t="shared" si="1"/>
        <v>越谷市大間野町4-357</v>
      </c>
    </row>
    <row r="47" spans="1:7" x14ac:dyDescent="0.15">
      <c r="A47" s="15" t="s">
        <v>159</v>
      </c>
      <c r="B47" s="24">
        <v>489737461</v>
      </c>
      <c r="C47" s="24">
        <v>489737464</v>
      </c>
      <c r="D47" s="12" t="str">
        <f t="shared" si="0"/>
        <v>343-0827</v>
      </c>
      <c r="E47" s="15" t="s">
        <v>186</v>
      </c>
      <c r="F47" s="21" t="s">
        <v>244</v>
      </c>
      <c r="G47" s="26" t="str">
        <f t="shared" si="1"/>
        <v>越谷市川柳町1-582-1</v>
      </c>
    </row>
    <row r="48" spans="1:7" x14ac:dyDescent="0.15">
      <c r="A48" s="15" t="s">
        <v>158</v>
      </c>
      <c r="B48" s="24">
        <v>489705522</v>
      </c>
      <c r="C48" s="24">
        <v>489705588</v>
      </c>
      <c r="D48" s="12" t="s">
        <v>245</v>
      </c>
      <c r="E48" s="15" t="s">
        <v>246</v>
      </c>
      <c r="F48" s="21" t="s">
        <v>247</v>
      </c>
      <c r="G48" s="26" t="str">
        <f t="shared" si="1"/>
        <v>越谷市恩間新田寺前316</v>
      </c>
    </row>
    <row r="49" spans="1:7" x14ac:dyDescent="0.15">
      <c r="A49" s="15" t="s">
        <v>157</v>
      </c>
      <c r="B49" s="24">
        <v>489871094</v>
      </c>
      <c r="C49" s="24">
        <v>489867318</v>
      </c>
      <c r="D49" s="12" t="s">
        <v>228</v>
      </c>
      <c r="E49" s="15" t="s">
        <v>229</v>
      </c>
      <c r="F49" s="21" t="s">
        <v>248</v>
      </c>
      <c r="G49" s="26" t="str">
        <f t="shared" si="1"/>
        <v>越谷市新越谷2-18-6</v>
      </c>
    </row>
    <row r="50" spans="1:7" x14ac:dyDescent="0.15">
      <c r="A50" s="15"/>
      <c r="B50" s="16"/>
      <c r="C50" s="16"/>
      <c r="D50" s="12" t="str">
        <f t="shared" si="0"/>
        <v/>
      </c>
      <c r="E50" s="15"/>
      <c r="F50" s="21"/>
      <c r="G50" s="26" t="str">
        <f t="shared" si="1"/>
        <v/>
      </c>
    </row>
    <row r="51" spans="1:7" x14ac:dyDescent="0.15">
      <c r="A51" s="15"/>
      <c r="B51" s="16"/>
      <c r="C51" s="16"/>
      <c r="D51" s="12" t="str">
        <f t="shared" si="0"/>
        <v/>
      </c>
      <c r="E51" s="15"/>
      <c r="F51" s="21"/>
      <c r="G51" s="26" t="str">
        <f t="shared" si="1"/>
        <v/>
      </c>
    </row>
    <row r="52" spans="1:7" x14ac:dyDescent="0.15">
      <c r="A52" s="15"/>
      <c r="B52" s="16"/>
      <c r="C52" s="16"/>
      <c r="D52" s="12" t="str">
        <f t="shared" si="0"/>
        <v/>
      </c>
      <c r="E52" s="15"/>
      <c r="F52" s="21"/>
      <c r="G52" s="26" t="str">
        <f t="shared" si="1"/>
        <v/>
      </c>
    </row>
    <row r="53" spans="1:7" x14ac:dyDescent="0.15">
      <c r="A53" s="15"/>
      <c r="B53" s="16"/>
      <c r="C53" s="16"/>
      <c r="D53" s="12" t="str">
        <f t="shared" si="0"/>
        <v/>
      </c>
      <c r="E53" s="15"/>
      <c r="F53" s="21"/>
      <c r="G53" s="26" t="str">
        <f t="shared" si="1"/>
        <v/>
      </c>
    </row>
    <row r="54" spans="1:7" x14ac:dyDescent="0.15">
      <c r="A54" s="15"/>
      <c r="B54" s="16"/>
      <c r="C54" s="16"/>
      <c r="D54" s="12" t="str">
        <f t="shared" si="0"/>
        <v/>
      </c>
      <c r="E54" s="15"/>
      <c r="F54" s="21"/>
      <c r="G54" s="26" t="str">
        <f t="shared" si="1"/>
        <v/>
      </c>
    </row>
    <row r="55" spans="1:7" x14ac:dyDescent="0.15">
      <c r="A55" s="15"/>
      <c r="B55" s="16"/>
      <c r="C55" s="16"/>
      <c r="D55" s="12" t="str">
        <f t="shared" si="0"/>
        <v/>
      </c>
      <c r="E55" s="15"/>
      <c r="F55" s="21"/>
      <c r="G55" s="26" t="str">
        <f t="shared" si="1"/>
        <v/>
      </c>
    </row>
    <row r="56" spans="1:7" x14ac:dyDescent="0.15">
      <c r="A56" s="15"/>
      <c r="B56" s="16"/>
      <c r="C56" s="16"/>
      <c r="D56" s="12" t="str">
        <f t="shared" si="0"/>
        <v/>
      </c>
      <c r="E56" s="15"/>
      <c r="F56" s="21"/>
      <c r="G56" s="26" t="str">
        <f t="shared" si="1"/>
        <v/>
      </c>
    </row>
    <row r="57" spans="1:7" x14ac:dyDescent="0.15">
      <c r="A57" s="15"/>
      <c r="B57" s="16"/>
      <c r="C57" s="16"/>
      <c r="D57" s="12" t="str">
        <f t="shared" si="0"/>
        <v/>
      </c>
      <c r="E57" s="15"/>
      <c r="F57" s="21"/>
      <c r="G57" s="26" t="str">
        <f t="shared" si="1"/>
        <v/>
      </c>
    </row>
    <row r="58" spans="1:7" x14ac:dyDescent="0.15">
      <c r="A58" s="15"/>
      <c r="B58" s="16"/>
      <c r="C58" s="16"/>
      <c r="D58" s="12" t="str">
        <f t="shared" si="0"/>
        <v/>
      </c>
      <c r="E58" s="15"/>
      <c r="F58" s="21"/>
      <c r="G58" s="26" t="str">
        <f t="shared" si="1"/>
        <v/>
      </c>
    </row>
    <row r="59" spans="1:7" x14ac:dyDescent="0.15">
      <c r="A59" s="15"/>
      <c r="B59" s="16"/>
      <c r="C59" s="16"/>
      <c r="D59" s="12" t="str">
        <f t="shared" si="0"/>
        <v/>
      </c>
      <c r="E59" s="15"/>
      <c r="F59" s="21"/>
      <c r="G59" s="26" t="str">
        <f t="shared" si="1"/>
        <v/>
      </c>
    </row>
    <row r="60" spans="1:7" x14ac:dyDescent="0.15">
      <c r="A60" s="15"/>
      <c r="B60" s="16"/>
      <c r="C60" s="16"/>
      <c r="D60" s="12" t="str">
        <f t="shared" si="0"/>
        <v/>
      </c>
      <c r="E60" s="15"/>
      <c r="F60" s="21"/>
      <c r="G60" s="26" t="str">
        <f t="shared" si="1"/>
        <v/>
      </c>
    </row>
    <row r="61" spans="1:7" x14ac:dyDescent="0.15">
      <c r="A61" s="15"/>
      <c r="B61" s="16"/>
      <c r="C61" s="16"/>
      <c r="D61" s="12" t="str">
        <f t="shared" si="0"/>
        <v/>
      </c>
      <c r="E61" s="15"/>
      <c r="F61" s="21"/>
      <c r="G61" s="26" t="str">
        <f t="shared" ref="G61" si="2">IFERROR(RIGHT(E61,LEN(E61)-3)&amp;F61,"")</f>
        <v/>
      </c>
    </row>
  </sheetData>
  <sheetProtection sheet="1" objects="1" scenarios="1" formatColumns="0" formatRows="0"/>
  <phoneticPr fontId="1"/>
  <dataValidations count="6">
    <dataValidation type="textLength" imeMode="off" operator="equal" allowBlank="1" showInputMessage="1" showErrorMessage="1" errorTitle="ハイフンは" error="不要です" promptTitle="番号の入力" prompt="ハイフンは不要" sqref="C2:C49" xr:uid="{00000000-0002-0000-0200-000000000000}">
      <formula1>9</formula1>
    </dataValidation>
    <dataValidation type="textLength" imeMode="off" operator="equal" allowBlank="1" showInputMessage="1" showErrorMessage="1" promptTitle="番号の入力" prompt="市外局番は不要" sqref="C50:C61" xr:uid="{00000000-0002-0000-0200-000001000000}">
      <formula1>7</formula1>
    </dataValidation>
    <dataValidation type="textLength" imeMode="off" allowBlank="1" showInputMessage="1" showErrorMessage="1" errorTitle="ハイフンは" error="不要です" promptTitle="番号の入力" prompt="市外局番_x000a_携帯 0X0_x000a_は入力" sqref="B2:B61" xr:uid="{00000000-0002-0000-0200-000002000000}">
      <formula1>9</formula1>
      <formula2>10</formula2>
    </dataValidation>
    <dataValidation imeMode="hiragana" allowBlank="1" showInputMessage="1" showErrorMessage="1" sqref="I2:R9 I11:R20 A2:A61" xr:uid="{00000000-0002-0000-0200-000003000000}"/>
    <dataValidation imeMode="off" allowBlank="1" showInputMessage="1" showErrorMessage="1" sqref="F2:G61 D2:D61" xr:uid="{00000000-0002-0000-0200-000004000000}"/>
    <dataValidation imeMode="hiragana" allowBlank="1" showInputMessage="1" showErrorMessage="1" promptTitle="７ケタ郵便番号の入力" prompt="３４３－９９９９_x000a_のように入力後_x000a_変換してください" sqref="E2:E61" xr:uid="{00000000-0002-0000-0200-000005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入力用シート</vt:lpstr>
      <vt:lpstr>入力ガイド</vt:lpstr>
      <vt:lpstr>DATA</vt:lpstr>
      <vt:lpstr>EXP</vt:lpstr>
      <vt:lpstr>PRINT</vt:lpstr>
      <vt:lpstr>PUR</vt:lpstr>
    </vt:vector>
  </TitlesOfParts>
  <Company>FJ-USER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SUMITA HIDEKI</dc:creator>
  <cp:lastModifiedBy>Administrator</cp:lastModifiedBy>
  <cp:lastPrinted>2019-04-21T08:25:55Z</cp:lastPrinted>
  <dcterms:created xsi:type="dcterms:W3CDTF">2008-05-11T09:48:15Z</dcterms:created>
  <dcterms:modified xsi:type="dcterms:W3CDTF">2019-05-08T07:29:33Z</dcterms:modified>
</cp:coreProperties>
</file>